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tabRatio="647" activeTab="0"/>
  </bookViews>
  <sheets>
    <sheet name="Technik log" sheetId="1" r:id="rId1"/>
  </sheets>
  <externalReferences>
    <externalReference r:id="rId4"/>
  </externalReferences>
  <definedNames>
    <definedName name="A_numerowanie_teoret">#REF!</definedName>
    <definedName name="B_wstaw_teoretyczny">'[1]311204_T_p_1'!#REF!</definedName>
    <definedName name="Szablon_T_Handl">'[1]311204_T_p_1'!#REF!</definedName>
  </definedNames>
  <calcPr fullCalcOnLoad="1"/>
</workbook>
</file>

<file path=xl/sharedStrings.xml><?xml version="1.0" encoding="utf-8"?>
<sst xmlns="http://schemas.openxmlformats.org/spreadsheetml/2006/main" count="89" uniqueCount="79">
  <si>
    <t>Lp</t>
  </si>
  <si>
    <t>Język polski</t>
  </si>
  <si>
    <t>Historia</t>
  </si>
  <si>
    <t>Wiedza o społeczeństwie</t>
  </si>
  <si>
    <t>Podstawy przedsiębiorczości</t>
  </si>
  <si>
    <t>Geografia</t>
  </si>
  <si>
    <t>Biologia</t>
  </si>
  <si>
    <t>Chemia</t>
  </si>
  <si>
    <t>Fizyka</t>
  </si>
  <si>
    <t>Matematyka</t>
  </si>
  <si>
    <t>Informatyka</t>
  </si>
  <si>
    <t>Wychowanie fizyczne</t>
  </si>
  <si>
    <t>Edukacja dla bezpieczeństwa</t>
  </si>
  <si>
    <t>Łączna liczba godzin</t>
  </si>
  <si>
    <t>Kwalifikacje:</t>
  </si>
  <si>
    <t>IV</t>
  </si>
  <si>
    <t>Łączna liczba godzin kształcenia zawodowego</t>
  </si>
  <si>
    <r>
      <rPr>
        <vertAlign val="superscript"/>
        <sz val="10"/>
        <rFont val="Arial"/>
        <family val="2"/>
      </rPr>
      <t>/1/</t>
    </r>
    <r>
      <rPr>
        <sz val="10"/>
        <rFont val="Arial"/>
        <family val="2"/>
      </rPr>
      <t xml:space="preserve"> (do celów obliczeniowych przyjęto 30 tygodni w ciągu jednego roku szkolnego)</t>
    </r>
  </si>
  <si>
    <t>tyg.</t>
  </si>
  <si>
    <t>godz.</t>
  </si>
  <si>
    <t>kl. I - zgodnie z podstawą programową</t>
  </si>
  <si>
    <t xml:space="preserve">kl. II - zgodnie z podstawą programową </t>
  </si>
  <si>
    <t>kl. III - zgodnie z podstawą programową</t>
  </si>
  <si>
    <t>kl. IV - zgodnie z podstawą programową</t>
  </si>
  <si>
    <t xml:space="preserve">Razem </t>
  </si>
  <si>
    <t>Minimalny wymiar praktyk zawodowych</t>
  </si>
  <si>
    <t>Zajęcia z wychowawcą</t>
  </si>
  <si>
    <t>I semestr</t>
  </si>
  <si>
    <t>II semestr</t>
  </si>
  <si>
    <t>Religia</t>
  </si>
  <si>
    <t>Wychowanie do życia w rodzinie</t>
  </si>
  <si>
    <t>po 14 godzin w roku</t>
  </si>
  <si>
    <r>
      <rPr>
        <sz val="12"/>
        <rFont val="Arial"/>
        <family val="2"/>
      </rPr>
      <t>Typ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szkoły:</t>
    </r>
    <r>
      <rPr>
        <b/>
        <sz val="12"/>
        <rFont val="Arial"/>
        <family val="2"/>
      </rPr>
      <t xml:space="preserve"> Technikum  -  5</t>
    </r>
    <r>
      <rPr>
        <sz val="12"/>
        <rFont val="Arial"/>
        <family val="2"/>
      </rPr>
      <t>-letni okres nauczania</t>
    </r>
    <r>
      <rPr>
        <b/>
        <sz val="12"/>
        <rFont val="Arial"/>
        <family val="2"/>
      </rPr>
      <t xml:space="preserve"> </t>
    </r>
    <r>
      <rPr>
        <vertAlign val="superscript"/>
        <sz val="12"/>
        <rFont val="Arial"/>
        <family val="2"/>
      </rPr>
      <t>/1/</t>
    </r>
  </si>
  <si>
    <t>Podbudowa programowa: szkoła podstawowa</t>
  </si>
  <si>
    <t>V</t>
  </si>
  <si>
    <t>Liczba godzin w pięcioletnim okresie nauczania</t>
  </si>
  <si>
    <t>Liczba godzin tygodniowo 
w pięcioletnim okresie nauczania</t>
  </si>
  <si>
    <t>Razem przedmioty w zakresie podstawowym i zajęcia z wychowawcą</t>
  </si>
  <si>
    <t>Przedmioty realizowane w zakresie rozszerzonym</t>
  </si>
  <si>
    <t>Łączna liczba godzin w zakresie rozszerzonym</t>
  </si>
  <si>
    <t>Kształcenie zawodowe teoretyczne</t>
  </si>
  <si>
    <t>Kształcenie zawodowe  praktyczne</t>
  </si>
  <si>
    <t>Razem obowiązkowe zajecia edukacyjne i zajęcia z wychowawcą</t>
  </si>
  <si>
    <t>godziny do dyspozycji dyrektora szkoły</t>
  </si>
  <si>
    <t>Ogółem</t>
  </si>
  <si>
    <t>*w szkolnym planie uwzględnia się również wymiar godzin zajęć określonych w art.12 ust.2 Ustawy o systemie oswiaty oraz art..4 ust.3 ustawy z dn. 7.01.1993 o planowaniu rodziny....</t>
  </si>
  <si>
    <r>
      <t>Zajęcia określone w par. 4 ust. 2 rozporządzenia w sprawie ramowych planów nauczania</t>
    </r>
    <r>
      <rPr>
        <b/>
        <sz val="9"/>
        <rFont val="Arial"/>
        <family val="2"/>
      </rPr>
      <t>*)</t>
    </r>
  </si>
  <si>
    <t>Tygodniowy wymiar godzin w klasie</t>
  </si>
  <si>
    <t>Obowiązkowe zajęcia edukacyjne i zajęcia z wychowawcą</t>
  </si>
  <si>
    <t>Przedmioty ogólnokształcące w zakresie podstawowym</t>
  </si>
  <si>
    <t>BHP</t>
  </si>
  <si>
    <t>kl. V - zgodnie z podstawą programową</t>
  </si>
  <si>
    <r>
      <rPr>
        <sz val="12"/>
        <color indexed="8"/>
        <rFont val="Arial"/>
        <family val="2"/>
      </rPr>
      <t>Zawód</t>
    </r>
    <r>
      <rPr>
        <b/>
        <sz val="12"/>
        <color indexed="8"/>
        <rFont val="Arial"/>
        <family val="2"/>
      </rPr>
      <t xml:space="preserve">: TECHNIK logistyk ;  </t>
    </r>
    <r>
      <rPr>
        <sz val="12"/>
        <color indexed="8"/>
        <rFont val="Arial"/>
        <family val="2"/>
      </rPr>
      <t>symbol</t>
    </r>
    <r>
      <rPr>
        <b/>
        <sz val="12"/>
        <color indexed="8"/>
        <rFont val="Arial"/>
        <family val="2"/>
      </rPr>
      <t xml:space="preserve">  333107</t>
    </r>
  </si>
  <si>
    <t>Podstawy logistyki</t>
  </si>
  <si>
    <t>Egzamin potwierdzający pierwszą kwalifikację (SPL01) odbywa się pod koniec 2 (semestru) klasy III</t>
  </si>
  <si>
    <t>Egzamin potwierdzający drugą kwalifikację (SPL04) odbywa się pod koniec 1 (semestru) klasy V</t>
  </si>
  <si>
    <t>Język angielski</t>
  </si>
  <si>
    <t>Język niemiecki</t>
  </si>
  <si>
    <t>plastyka</t>
  </si>
  <si>
    <t>Godziny na  dodatkowe umiejętności zawodowe</t>
  </si>
  <si>
    <t>Zapasy i magazynowanie</t>
  </si>
  <si>
    <t>Dystrybucja</t>
  </si>
  <si>
    <t>Procesy transportowe w logistyce</t>
  </si>
  <si>
    <t>Przedsiębiorstwo logistyczne w gospodarce rynkowej</t>
  </si>
  <si>
    <t>Logistyka zaopatrzenia i produkcji</t>
  </si>
  <si>
    <t>Planowanie produkcji i dystrybucji</t>
  </si>
  <si>
    <t>Dokumentacja logistyczna</t>
  </si>
  <si>
    <t>Usługi transportowo-spedycyjne</t>
  </si>
  <si>
    <t>SPL.01. Obsługa magazynów</t>
  </si>
  <si>
    <t>SPL.04.Organizacja transportu</t>
  </si>
  <si>
    <t>K1</t>
  </si>
  <si>
    <t>K2</t>
  </si>
  <si>
    <t>Język angielski zawodowy</t>
  </si>
  <si>
    <r>
      <t xml:space="preserve">szkolny plan nauczania*  </t>
    </r>
    <r>
      <rPr>
        <sz val="12"/>
        <rFont val="Arial"/>
        <family val="2"/>
      </rPr>
      <t xml:space="preserve">/przedmiotowe kształcenie zawodowe/ </t>
    </r>
    <r>
      <rPr>
        <b/>
        <sz val="12"/>
        <rFont val="Arial"/>
        <family val="2"/>
      </rPr>
      <t>2021/2022</t>
    </r>
  </si>
  <si>
    <t>klasa I, II, III</t>
  </si>
  <si>
    <t>III E/1</t>
  </si>
  <si>
    <t>II A/1</t>
  </si>
  <si>
    <t>I B</t>
  </si>
  <si>
    <t>Doradztwo zawodowe min 10 godzin w 5-letnim okresie nauczania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</si>
</sst>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1">
    <font>
      <sz val="10"/>
      <name val="Arial"/>
      <family val="2"/>
    </font>
    <font>
      <sz val="11"/>
      <color indexed="8"/>
      <name val="Czcionka tekstu podstawowego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 style="thin"/>
      <bottom style="medium"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/>
      <right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33" borderId="10" xfId="0" applyFill="1" applyBorder="1" applyAlignment="1" applyProtection="1">
      <alignment/>
      <protection locked="0"/>
    </xf>
    <xf numFmtId="0" fontId="2" fillId="0" borderId="0" xfId="51" applyFont="1" applyFill="1" applyProtection="1">
      <alignment/>
      <protection/>
    </xf>
    <xf numFmtId="0" fontId="3" fillId="0" borderId="0" xfId="51" applyFont="1" applyFill="1" applyProtection="1">
      <alignment/>
      <protection/>
    </xf>
    <xf numFmtId="0" fontId="4" fillId="0" borderId="0" xfId="51" applyFont="1" applyFill="1" applyProtection="1">
      <alignment/>
      <protection/>
    </xf>
    <xf numFmtId="0" fontId="0" fillId="0" borderId="0" xfId="51" applyFont="1" applyFill="1" applyProtection="1">
      <alignment/>
      <protection/>
    </xf>
    <xf numFmtId="0" fontId="4" fillId="0" borderId="0" xfId="51" applyFont="1" applyFill="1" applyAlignment="1" applyProtection="1">
      <alignment/>
      <protection/>
    </xf>
    <xf numFmtId="0" fontId="0" fillId="33" borderId="10" xfId="51" applyFont="1" applyFill="1" applyBorder="1" applyAlignment="1" applyProtection="1">
      <alignment horizontal="center" vertical="center"/>
      <protection/>
    </xf>
    <xf numFmtId="0" fontId="0" fillId="33" borderId="11" xfId="51" applyFont="1" applyFill="1" applyBorder="1" applyAlignment="1" applyProtection="1">
      <alignment vertical="center" wrapText="1"/>
      <protection/>
    </xf>
    <xf numFmtId="0" fontId="0" fillId="33" borderId="12" xfId="51" applyFont="1" applyFill="1" applyBorder="1" applyAlignment="1" applyProtection="1">
      <alignment horizontal="center" vertical="center"/>
      <protection locked="0"/>
    </xf>
    <xf numFmtId="0" fontId="0" fillId="33" borderId="11" xfId="51" applyFont="1" applyFill="1" applyBorder="1" applyAlignment="1" applyProtection="1">
      <alignment horizontal="center" vertical="center"/>
      <protection locked="0"/>
    </xf>
    <xf numFmtId="0" fontId="8" fillId="34" borderId="12" xfId="51" applyFont="1" applyFill="1" applyBorder="1" applyAlignment="1" applyProtection="1">
      <alignment horizontal="center" vertical="center"/>
      <protection/>
    </xf>
    <xf numFmtId="0" fontId="8" fillId="34" borderId="10" xfId="51" applyFont="1" applyFill="1" applyBorder="1" applyAlignment="1" applyProtection="1">
      <alignment horizontal="center" vertical="center"/>
      <protection/>
    </xf>
    <xf numFmtId="0" fontId="3" fillId="34" borderId="12" xfId="51" applyFont="1" applyFill="1" applyBorder="1" applyAlignment="1" applyProtection="1">
      <alignment horizontal="center" vertical="center"/>
      <protection/>
    </xf>
    <xf numFmtId="0" fontId="3" fillId="34" borderId="10" xfId="51" applyFont="1" applyFill="1" applyBorder="1" applyAlignment="1" applyProtection="1">
      <alignment horizontal="center" vertical="center"/>
      <protection/>
    </xf>
    <xf numFmtId="0" fontId="0" fillId="33" borderId="10" xfId="51" applyFont="1" applyFill="1" applyBorder="1" applyAlignment="1" applyProtection="1">
      <alignment horizontal="center" vertical="center"/>
      <protection locked="0"/>
    </xf>
    <xf numFmtId="0" fontId="0" fillId="33" borderId="13" xfId="51" applyFont="1" applyFill="1" applyBorder="1" applyAlignment="1" applyProtection="1">
      <alignment horizontal="center" vertical="center"/>
      <protection locked="0"/>
    </xf>
    <xf numFmtId="0" fontId="8" fillId="35" borderId="12" xfId="51" applyFont="1" applyFill="1" applyBorder="1" applyAlignment="1" applyProtection="1">
      <alignment horizontal="center" vertical="center"/>
      <protection/>
    </xf>
    <xf numFmtId="0" fontId="8" fillId="35" borderId="10" xfId="51" applyFont="1" applyFill="1" applyBorder="1" applyAlignment="1" applyProtection="1">
      <alignment horizontal="center" vertical="center"/>
      <protection/>
    </xf>
    <xf numFmtId="0" fontId="3" fillId="35" borderId="12" xfId="51" applyFont="1" applyFill="1" applyBorder="1" applyAlignment="1" applyProtection="1">
      <alignment horizontal="center" vertical="center"/>
      <protection/>
    </xf>
    <xf numFmtId="0" fontId="0" fillId="33" borderId="10" xfId="51" applyFont="1" applyFill="1" applyBorder="1" applyAlignment="1" applyProtection="1">
      <alignment horizontal="center"/>
      <protection locked="0"/>
    </xf>
    <xf numFmtId="0" fontId="8" fillId="36" borderId="12" xfId="51" applyFont="1" applyFill="1" applyBorder="1" applyAlignment="1" applyProtection="1">
      <alignment horizontal="center" vertical="center"/>
      <protection/>
    </xf>
    <xf numFmtId="0" fontId="8" fillId="36" borderId="10" xfId="51" applyFont="1" applyFill="1" applyBorder="1" applyAlignment="1" applyProtection="1">
      <alignment horizontal="center" vertical="center"/>
      <protection/>
    </xf>
    <xf numFmtId="0" fontId="10" fillId="0" borderId="0" xfId="51" applyFont="1" applyFill="1" applyBorder="1" applyAlignment="1" applyProtection="1">
      <alignment horizontal="center" vertical="center"/>
      <protection/>
    </xf>
    <xf numFmtId="0" fontId="8" fillId="0" borderId="0" xfId="51" applyFont="1" applyFill="1" applyBorder="1" applyAlignment="1" applyProtection="1">
      <alignment horizontal="center" vertical="center"/>
      <protection/>
    </xf>
    <xf numFmtId="164" fontId="8" fillId="0" borderId="0" xfId="51" applyNumberFormat="1" applyFont="1" applyFill="1" applyBorder="1" applyAlignment="1" applyProtection="1">
      <alignment horizontal="center" vertical="center"/>
      <protection/>
    </xf>
    <xf numFmtId="0" fontId="0" fillId="0" borderId="0" xfId="51" applyFont="1" applyFill="1" applyAlignment="1" applyProtection="1">
      <alignment vertical="center"/>
      <protection/>
    </xf>
    <xf numFmtId="0" fontId="0" fillId="0" borderId="14" xfId="51" applyFont="1" applyFill="1" applyBorder="1" applyAlignment="1" applyProtection="1">
      <alignment horizontal="left" vertical="center"/>
      <protection/>
    </xf>
    <xf numFmtId="0" fontId="0" fillId="0" borderId="15" xfId="51" applyFont="1" applyFill="1" applyBorder="1" applyAlignment="1" applyProtection="1">
      <alignment horizontal="center" vertical="center"/>
      <protection/>
    </xf>
    <xf numFmtId="0" fontId="0" fillId="0" borderId="13" xfId="51" applyFont="1" applyFill="1" applyBorder="1" applyAlignment="1" applyProtection="1">
      <alignment horizontal="left" vertical="center"/>
      <protection/>
    </xf>
    <xf numFmtId="0" fontId="0" fillId="0" borderId="11" xfId="51" applyFont="1" applyFill="1" applyBorder="1" applyAlignment="1" applyProtection="1">
      <alignment horizontal="center" vertical="center"/>
      <protection/>
    </xf>
    <xf numFmtId="0" fontId="0" fillId="0" borderId="10" xfId="51" applyFont="1" applyFill="1" applyBorder="1" applyAlignment="1" applyProtection="1">
      <alignment horizontal="center" vertical="center"/>
      <protection locked="0"/>
    </xf>
    <xf numFmtId="0" fontId="3" fillId="35" borderId="10" xfId="51" applyFont="1" applyFill="1" applyBorder="1" applyAlignment="1" applyProtection="1">
      <alignment horizontal="center" vertical="center"/>
      <protection/>
    </xf>
    <xf numFmtId="0" fontId="0" fillId="0" borderId="16" xfId="51" applyFont="1" applyFill="1" applyBorder="1" applyAlignment="1" applyProtection="1">
      <alignment horizontal="right" vertical="center"/>
      <protection/>
    </xf>
    <xf numFmtId="0" fontId="0" fillId="35" borderId="10" xfId="51" applyFont="1" applyFill="1" applyBorder="1" applyAlignment="1" applyProtection="1">
      <alignment horizontal="left" vertical="center"/>
      <protection/>
    </xf>
    <xf numFmtId="0" fontId="0" fillId="34" borderId="10" xfId="51" applyFont="1" applyFill="1" applyBorder="1" applyAlignment="1" applyProtection="1">
      <alignment horizontal="left"/>
      <protection/>
    </xf>
    <xf numFmtId="0" fontId="0" fillId="33" borderId="17" xfId="51" applyFont="1" applyFill="1" applyBorder="1" applyAlignment="1" applyProtection="1">
      <alignment horizontal="center" vertical="center"/>
      <protection locked="0"/>
    </xf>
    <xf numFmtId="0" fontId="0" fillId="33" borderId="11" xfId="51" applyFont="1" applyFill="1" applyBorder="1" applyAlignment="1" applyProtection="1">
      <alignment vertical="center" wrapText="1"/>
      <protection/>
    </xf>
    <xf numFmtId="0" fontId="8" fillId="36" borderId="10" xfId="51" applyFont="1" applyFill="1" applyBorder="1" applyAlignment="1" applyProtection="1">
      <alignment horizontal="left" vertical="center"/>
      <protection/>
    </xf>
    <xf numFmtId="0" fontId="0" fillId="37" borderId="10" xfId="51" applyFont="1" applyFill="1" applyBorder="1" applyAlignment="1" applyProtection="1">
      <alignment horizontal="left" vertical="center"/>
      <protection/>
    </xf>
    <xf numFmtId="0" fontId="8" fillId="37" borderId="12" xfId="51" applyFont="1" applyFill="1" applyBorder="1" applyAlignment="1" applyProtection="1">
      <alignment horizontal="center" vertical="center"/>
      <protection/>
    </xf>
    <xf numFmtId="0" fontId="8" fillId="37" borderId="10" xfId="51" applyFont="1" applyFill="1" applyBorder="1" applyAlignment="1" applyProtection="1">
      <alignment horizontal="center" vertical="center"/>
      <protection/>
    </xf>
    <xf numFmtId="0" fontId="3" fillId="37" borderId="18" xfId="51" applyFont="1" applyFill="1" applyBorder="1" applyAlignment="1" applyProtection="1">
      <alignment horizontal="center" vertical="center"/>
      <protection/>
    </xf>
    <xf numFmtId="0" fontId="3" fillId="37" borderId="10" xfId="51" applyFont="1" applyFill="1" applyBorder="1" applyAlignment="1" applyProtection="1">
      <alignment horizontal="center" vertical="center"/>
      <protection/>
    </xf>
    <xf numFmtId="0" fontId="0" fillId="33" borderId="19" xfId="51" applyFont="1" applyFill="1" applyBorder="1" applyAlignment="1" applyProtection="1">
      <alignment horizontal="center" vertical="center"/>
      <protection locked="0"/>
    </xf>
    <xf numFmtId="0" fontId="0" fillId="33" borderId="20" xfId="51" applyFont="1" applyFill="1" applyBorder="1" applyAlignment="1" applyProtection="1">
      <alignment horizontal="center" vertical="center"/>
      <protection locked="0"/>
    </xf>
    <xf numFmtId="0" fontId="0" fillId="33" borderId="21" xfId="51" applyFont="1" applyFill="1" applyBorder="1" applyAlignment="1" applyProtection="1">
      <alignment horizontal="center" vertical="center"/>
      <protection locked="0"/>
    </xf>
    <xf numFmtId="0" fontId="0" fillId="33" borderId="22" xfId="51" applyFont="1" applyFill="1" applyBorder="1" applyAlignment="1" applyProtection="1">
      <alignment horizontal="center" vertical="center"/>
      <protection locked="0"/>
    </xf>
    <xf numFmtId="0" fontId="0" fillId="33" borderId="23" xfId="51" applyFont="1" applyFill="1" applyBorder="1" applyAlignment="1" applyProtection="1">
      <alignment horizontal="center" vertical="center"/>
      <protection locked="0"/>
    </xf>
    <xf numFmtId="0" fontId="0" fillId="33" borderId="24" xfId="51" applyFont="1" applyFill="1" applyBorder="1" applyAlignment="1" applyProtection="1">
      <alignment horizontal="center" vertical="center"/>
      <protection locked="0"/>
    </xf>
    <xf numFmtId="0" fontId="8" fillId="37" borderId="25" xfId="51" applyFont="1" applyFill="1" applyBorder="1" applyAlignment="1" applyProtection="1">
      <alignment horizontal="center" vertical="center"/>
      <protection/>
    </xf>
    <xf numFmtId="0" fontId="0" fillId="33" borderId="19" xfId="51" applyFont="1" applyFill="1" applyBorder="1" applyAlignment="1" applyProtection="1">
      <alignment horizontal="center"/>
      <protection locked="0"/>
    </xf>
    <xf numFmtId="0" fontId="0" fillId="33" borderId="20" xfId="51" applyFont="1" applyFill="1" applyBorder="1" applyAlignment="1" applyProtection="1">
      <alignment horizontal="center"/>
      <protection locked="0"/>
    </xf>
    <xf numFmtId="0" fontId="8" fillId="35" borderId="25" xfId="51" applyFont="1" applyFill="1" applyBorder="1" applyAlignment="1" applyProtection="1">
      <alignment horizontal="center" vertical="center"/>
      <protection/>
    </xf>
    <xf numFmtId="0" fontId="8" fillId="36" borderId="25" xfId="51" applyFont="1" applyFill="1" applyBorder="1" applyAlignment="1" applyProtection="1">
      <alignment horizontal="center" vertical="center"/>
      <protection/>
    </xf>
    <xf numFmtId="0" fontId="0" fillId="33" borderId="20" xfId="51" applyFont="1" applyFill="1" applyBorder="1" applyAlignment="1" applyProtection="1">
      <alignment horizontal="center" vertical="center" wrapText="1"/>
      <protection locked="0"/>
    </xf>
    <xf numFmtId="0" fontId="7" fillId="38" borderId="26" xfId="51" applyFont="1" applyFill="1" applyBorder="1" applyAlignment="1">
      <alignment horizontal="center" textRotation="90"/>
      <protection/>
    </xf>
    <xf numFmtId="0" fontId="7" fillId="38" borderId="27" xfId="51" applyFont="1" applyFill="1" applyBorder="1" applyAlignment="1">
      <alignment horizontal="center" textRotation="90"/>
      <protection/>
    </xf>
    <xf numFmtId="0" fontId="0" fillId="33" borderId="28" xfId="51" applyFont="1" applyFill="1" applyBorder="1" applyAlignment="1" applyProtection="1">
      <alignment vertical="center" wrapText="1"/>
      <protection locked="0"/>
    </xf>
    <xf numFmtId="0" fontId="0" fillId="33" borderId="11" xfId="51" applyFont="1" applyFill="1" applyBorder="1" applyAlignment="1" applyProtection="1">
      <alignment vertical="center" wrapText="1"/>
      <protection locked="0"/>
    </xf>
    <xf numFmtId="0" fontId="0" fillId="33" borderId="10" xfId="51" applyFont="1" applyFill="1" applyBorder="1" applyAlignment="1" applyProtection="1">
      <alignment wrapText="1"/>
      <protection locked="0"/>
    </xf>
    <xf numFmtId="0" fontId="14" fillId="0" borderId="0" xfId="51" applyFont="1" applyFill="1" applyProtection="1">
      <alignment/>
      <protection/>
    </xf>
    <xf numFmtId="0" fontId="0" fillId="33" borderId="29" xfId="51" applyFont="1" applyFill="1" applyBorder="1" applyAlignment="1" applyProtection="1">
      <alignment horizontal="center" vertical="center"/>
      <protection locked="0"/>
    </xf>
    <xf numFmtId="0" fontId="15" fillId="0" borderId="0" xfId="51" applyFont="1" applyFill="1" applyAlignment="1" applyProtection="1">
      <alignment/>
      <protection/>
    </xf>
    <xf numFmtId="0" fontId="3" fillId="39" borderId="0" xfId="51" applyFont="1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/>
      <protection locked="0"/>
    </xf>
    <xf numFmtId="0" fontId="7" fillId="38" borderId="30" xfId="51" applyFont="1" applyFill="1" applyBorder="1" applyAlignment="1">
      <alignment horizontal="center" textRotation="90"/>
      <protection/>
    </xf>
    <xf numFmtId="0" fontId="0" fillId="0" borderId="0" xfId="51" applyFont="1" applyAlignment="1" applyProtection="1">
      <alignment horizontal="justify" vertical="center"/>
      <protection locked="0"/>
    </xf>
    <xf numFmtId="0" fontId="0" fillId="0" borderId="0" xfId="51" applyFont="1" applyFill="1" applyBorder="1" applyAlignment="1" applyProtection="1">
      <alignment horizontal="left" vertical="top" wrapText="1"/>
      <protection/>
    </xf>
    <xf numFmtId="0" fontId="15" fillId="0" borderId="0" xfId="51" applyFont="1" applyFill="1" applyProtection="1">
      <alignment/>
      <protection/>
    </xf>
    <xf numFmtId="0" fontId="10" fillId="0" borderId="0" xfId="51" applyFont="1" applyFill="1" applyProtection="1">
      <alignment/>
      <protection/>
    </xf>
    <xf numFmtId="0" fontId="14" fillId="0" borderId="0" xfId="51" applyFont="1" applyFill="1" applyAlignment="1" applyProtection="1">
      <alignment/>
      <protection/>
    </xf>
    <xf numFmtId="0" fontId="0" fillId="33" borderId="0" xfId="51" applyFont="1" applyFill="1" applyAlignment="1" applyProtection="1">
      <alignment vertical="center"/>
      <protection/>
    </xf>
    <xf numFmtId="0" fontId="0" fillId="0" borderId="31" xfId="51" applyFont="1" applyFill="1" applyBorder="1" applyAlignment="1" applyProtection="1">
      <alignment horizontal="center" vertical="center"/>
      <protection/>
    </xf>
    <xf numFmtId="0" fontId="0" fillId="0" borderId="32" xfId="51" applyFont="1" applyFill="1" applyBorder="1" applyAlignment="1" applyProtection="1">
      <alignment horizontal="center" vertical="center"/>
      <protection/>
    </xf>
    <xf numFmtId="0" fontId="0" fillId="0" borderId="25" xfId="51" applyFont="1" applyFill="1" applyBorder="1" applyAlignment="1" applyProtection="1">
      <alignment horizontal="left" vertical="center"/>
      <protection locked="0"/>
    </xf>
    <xf numFmtId="0" fontId="0" fillId="33" borderId="0" xfId="51" applyFont="1" applyFill="1" applyProtection="1">
      <alignment/>
      <protection/>
    </xf>
    <xf numFmtId="0" fontId="0" fillId="0" borderId="10" xfId="51" applyFont="1" applyFill="1" applyBorder="1" applyAlignment="1" applyProtection="1">
      <alignment horizontal="left" vertical="center"/>
      <protection locked="0"/>
    </xf>
    <xf numFmtId="0" fontId="6" fillId="39" borderId="22" xfId="51" applyFont="1" applyFill="1" applyBorder="1" applyAlignment="1" applyProtection="1">
      <alignment horizontal="right" vertical="center"/>
      <protection/>
    </xf>
    <xf numFmtId="0" fontId="9" fillId="39" borderId="33" xfId="51" applyFont="1" applyFill="1" applyBorder="1" applyAlignment="1" applyProtection="1">
      <alignment horizontal="center" vertical="center"/>
      <protection/>
    </xf>
    <xf numFmtId="0" fontId="9" fillId="39" borderId="23" xfId="51" applyFont="1" applyFill="1" applyBorder="1" applyAlignment="1" applyProtection="1">
      <alignment horizontal="center" vertical="center"/>
      <protection/>
    </xf>
    <xf numFmtId="0" fontId="15" fillId="0" borderId="0" xfId="51" applyFont="1" applyFill="1" applyAlignment="1" applyProtection="1">
      <alignment/>
      <protection/>
    </xf>
    <xf numFmtId="0" fontId="8" fillId="34" borderId="34" xfId="51" applyFont="1" applyFill="1" applyBorder="1" applyAlignment="1" applyProtection="1">
      <alignment horizontal="center" vertical="center"/>
      <protection/>
    </xf>
    <xf numFmtId="0" fontId="8" fillId="34" borderId="32" xfId="51" applyFont="1" applyFill="1" applyBorder="1" applyAlignment="1" applyProtection="1">
      <alignment horizontal="center" vertical="center"/>
      <protection/>
    </xf>
    <xf numFmtId="0" fontId="8" fillId="0" borderId="35" xfId="51" applyFont="1" applyFill="1" applyBorder="1" applyAlignment="1" applyProtection="1">
      <alignment horizontal="right" vertical="center" wrapText="1"/>
      <protection/>
    </xf>
    <xf numFmtId="0" fontId="3" fillId="0" borderId="0" xfId="5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3" fillId="39" borderId="36" xfId="51" applyFont="1" applyFill="1" applyBorder="1" applyAlignment="1" applyProtection="1">
      <alignment horizontal="center" vertical="center"/>
      <protection/>
    </xf>
    <xf numFmtId="0" fontId="3" fillId="39" borderId="31" xfId="51" applyFont="1" applyFill="1" applyBorder="1" applyAlignment="1" applyProtection="1">
      <alignment horizontal="center" vertical="center"/>
      <protection/>
    </xf>
    <xf numFmtId="0" fontId="3" fillId="39" borderId="32" xfId="51" applyFont="1" applyFill="1" applyBorder="1" applyAlignment="1" applyProtection="1">
      <alignment horizontal="center" vertical="center"/>
      <protection/>
    </xf>
    <xf numFmtId="0" fontId="3" fillId="15" borderId="31" xfId="5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left"/>
      <protection locked="0"/>
    </xf>
    <xf numFmtId="0" fontId="8" fillId="38" borderId="36" xfId="51" applyFont="1" applyFill="1" applyBorder="1" applyAlignment="1" applyProtection="1">
      <alignment horizontal="center" vertical="center"/>
      <protection/>
    </xf>
    <xf numFmtId="0" fontId="3" fillId="38" borderId="18" xfId="51" applyFont="1" applyFill="1" applyBorder="1" applyAlignment="1" applyProtection="1">
      <alignment horizontal="center" vertical="center"/>
      <protection/>
    </xf>
    <xf numFmtId="0" fontId="3" fillId="38" borderId="36" xfId="51" applyFont="1" applyFill="1" applyBorder="1" applyAlignment="1" applyProtection="1">
      <alignment horizontal="center" vertical="center"/>
      <protection/>
    </xf>
    <xf numFmtId="0" fontId="17" fillId="40" borderId="25" xfId="51" applyFont="1" applyFill="1" applyBorder="1" applyAlignment="1" applyProtection="1">
      <alignment horizontal="center" vertical="center"/>
      <protection/>
    </xf>
    <xf numFmtId="0" fontId="3" fillId="40" borderId="25" xfId="51" applyFont="1" applyFill="1" applyBorder="1" applyAlignment="1" applyProtection="1">
      <alignment horizontal="center" vertical="center"/>
      <protection/>
    </xf>
    <xf numFmtId="0" fontId="3" fillId="38" borderId="31" xfId="51" applyFont="1" applyFill="1" applyBorder="1" applyAlignment="1" applyProtection="1">
      <alignment horizontal="center" vertical="center"/>
      <protection/>
    </xf>
    <xf numFmtId="0" fontId="3" fillId="39" borderId="37" xfId="51" applyFont="1" applyFill="1" applyBorder="1" applyAlignment="1" applyProtection="1">
      <alignment horizontal="center" vertical="center"/>
      <protection/>
    </xf>
    <xf numFmtId="0" fontId="17" fillId="39" borderId="36" xfId="51" applyFont="1" applyFill="1" applyBorder="1" applyAlignment="1" applyProtection="1">
      <alignment horizontal="center" vertical="center"/>
      <protection/>
    </xf>
    <xf numFmtId="0" fontId="13" fillId="0" borderId="36" xfId="51" applyFont="1" applyFill="1" applyBorder="1" applyAlignment="1" applyProtection="1">
      <alignment horizontal="center" vertical="center"/>
      <protection/>
    </xf>
    <xf numFmtId="0" fontId="0" fillId="0" borderId="36" xfId="51" applyFont="1" applyFill="1" applyBorder="1" applyAlignment="1" applyProtection="1">
      <alignment horizontal="left" vertical="center"/>
      <protection locked="0"/>
    </xf>
    <xf numFmtId="0" fontId="0" fillId="0" borderId="28" xfId="51" applyFont="1" applyFill="1" applyBorder="1" applyAlignment="1" applyProtection="1">
      <alignment horizontal="center" vertical="center"/>
      <protection/>
    </xf>
    <xf numFmtId="0" fontId="0" fillId="0" borderId="13" xfId="51" applyFont="1" applyFill="1" applyBorder="1" applyAlignment="1" applyProtection="1">
      <alignment horizontal="left" vertical="center"/>
      <protection/>
    </xf>
    <xf numFmtId="0" fontId="0" fillId="33" borderId="38" xfId="51" applyFont="1" applyFill="1" applyBorder="1" applyAlignment="1" applyProtection="1">
      <alignment horizontal="center" vertical="center"/>
      <protection locked="0"/>
    </xf>
    <xf numFmtId="0" fontId="0" fillId="33" borderId="28" xfId="51" applyFont="1" applyFill="1" applyBorder="1" applyAlignment="1" applyProtection="1">
      <alignment horizontal="center" vertical="center"/>
      <protection locked="0"/>
    </xf>
    <xf numFmtId="0" fontId="0" fillId="33" borderId="11" xfId="51" applyFont="1" applyFill="1" applyBorder="1" applyAlignment="1" applyProtection="1">
      <alignment wrapText="1"/>
      <protection locked="0"/>
    </xf>
    <xf numFmtId="0" fontId="0" fillId="33" borderId="11" xfId="51" applyFont="1" applyFill="1" applyBorder="1" applyAlignment="1">
      <alignment horizontal="left" vertical="center" wrapText="1"/>
      <protection/>
    </xf>
    <xf numFmtId="0" fontId="0" fillId="0" borderId="36" xfId="51" applyFont="1" applyFill="1" applyBorder="1" applyAlignment="1" applyProtection="1">
      <alignment horizontal="left" vertical="center" wrapText="1"/>
      <protection/>
    </xf>
    <xf numFmtId="0" fontId="15" fillId="0" borderId="0" xfId="51" applyFont="1" applyFill="1" applyAlignment="1" applyProtection="1">
      <alignment vertical="top" wrapText="1"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33" borderId="19" xfId="51" applyFont="1" applyFill="1" applyBorder="1" applyAlignment="1" applyProtection="1">
      <alignment horizontal="center" vertical="center" wrapText="1"/>
      <protection locked="0"/>
    </xf>
    <xf numFmtId="0" fontId="0" fillId="37" borderId="39" xfId="51" applyFont="1" applyFill="1" applyBorder="1" applyAlignment="1" applyProtection="1">
      <alignment horizontal="right" vertical="center" wrapText="1"/>
      <protection/>
    </xf>
    <xf numFmtId="0" fontId="0" fillId="37" borderId="29" xfId="51" applyFont="1" applyFill="1" applyBorder="1" applyAlignment="1" applyProtection="1">
      <alignment horizontal="right" vertical="center" wrapText="1"/>
      <protection/>
    </xf>
    <xf numFmtId="0" fontId="0" fillId="35" borderId="39" xfId="51" applyFont="1" applyFill="1" applyBorder="1" applyAlignment="1" applyProtection="1">
      <alignment horizontal="left" vertical="center" wrapText="1"/>
      <protection/>
    </xf>
    <xf numFmtId="0" fontId="0" fillId="35" borderId="29" xfId="51" applyFont="1" applyFill="1" applyBorder="1" applyAlignment="1" applyProtection="1">
      <alignment horizontal="left" vertical="center"/>
      <protection/>
    </xf>
    <xf numFmtId="0" fontId="0" fillId="35" borderId="35" xfId="51" applyFont="1" applyFill="1" applyBorder="1" applyAlignment="1" applyProtection="1">
      <alignment horizontal="left" vertical="center"/>
      <protection/>
    </xf>
    <xf numFmtId="0" fontId="0" fillId="35" borderId="12" xfId="51" applyFont="1" applyFill="1" applyBorder="1" applyAlignment="1" applyProtection="1">
      <alignment horizontal="left" vertical="center"/>
      <protection/>
    </xf>
    <xf numFmtId="0" fontId="0" fillId="38" borderId="10" xfId="51" applyFont="1" applyFill="1" applyBorder="1" applyAlignment="1" applyProtection="1">
      <alignment horizontal="center" vertical="center"/>
      <protection/>
    </xf>
    <xf numFmtId="0" fontId="0" fillId="38" borderId="10" xfId="51" applyFont="1" applyFill="1" applyBorder="1" applyAlignment="1" applyProtection="1">
      <alignment horizontal="center" vertical="center" wrapText="1"/>
      <protection/>
    </xf>
    <xf numFmtId="0" fontId="0" fillId="38" borderId="10" xfId="51" applyFont="1" applyFill="1" applyBorder="1" applyAlignment="1" applyProtection="1">
      <alignment horizontal="center" vertical="center" wrapText="1"/>
      <protection/>
    </xf>
    <xf numFmtId="0" fontId="0" fillId="38" borderId="39" xfId="51" applyFont="1" applyFill="1" applyBorder="1" applyAlignment="1" applyProtection="1">
      <alignment horizontal="center" vertical="center" wrapText="1"/>
      <protection/>
    </xf>
    <xf numFmtId="0" fontId="0" fillId="36" borderId="39" xfId="51" applyFont="1" applyFill="1" applyBorder="1" applyAlignment="1" applyProtection="1">
      <alignment horizontal="left" vertical="center"/>
      <protection/>
    </xf>
    <xf numFmtId="0" fontId="0" fillId="36" borderId="29" xfId="51" applyFont="1" applyFill="1" applyBorder="1" applyAlignment="1" applyProtection="1">
      <alignment horizontal="left" vertical="center"/>
      <protection/>
    </xf>
    <xf numFmtId="0" fontId="0" fillId="36" borderId="35" xfId="51" applyFont="1" applyFill="1" applyBorder="1" applyAlignment="1" applyProtection="1">
      <alignment horizontal="left" vertical="center"/>
      <protection/>
    </xf>
    <xf numFmtId="0" fontId="0" fillId="36" borderId="12" xfId="51" applyFont="1" applyFill="1" applyBorder="1" applyAlignment="1" applyProtection="1">
      <alignment horizontal="left" vertical="center"/>
      <protection/>
    </xf>
    <xf numFmtId="0" fontId="0" fillId="35" borderId="39" xfId="51" applyFont="1" applyFill="1" applyBorder="1" applyAlignment="1" applyProtection="1">
      <alignment horizontal="right" vertical="center"/>
      <protection/>
    </xf>
    <xf numFmtId="0" fontId="0" fillId="35" borderId="29" xfId="51" applyFont="1" applyFill="1" applyBorder="1" applyAlignment="1" applyProtection="1">
      <alignment horizontal="right" vertical="center"/>
      <protection/>
    </xf>
    <xf numFmtId="0" fontId="0" fillId="34" borderId="40" xfId="51" applyFont="1" applyFill="1" applyBorder="1" applyAlignment="1" applyProtection="1">
      <alignment horizontal="left" vertical="center"/>
      <protection/>
    </xf>
    <xf numFmtId="0" fontId="0" fillId="34" borderId="41" xfId="51" applyFont="1" applyFill="1" applyBorder="1" applyAlignment="1" applyProtection="1">
      <alignment horizontal="left" vertical="center"/>
      <protection/>
    </xf>
    <xf numFmtId="0" fontId="0" fillId="34" borderId="0" xfId="51" applyFont="1" applyFill="1" applyBorder="1" applyAlignment="1" applyProtection="1">
      <alignment horizontal="left"/>
      <protection/>
    </xf>
    <xf numFmtId="0" fontId="0" fillId="34" borderId="41" xfId="51" applyFont="1" applyFill="1" applyBorder="1" applyAlignment="1" applyProtection="1">
      <alignment horizontal="left"/>
      <protection/>
    </xf>
    <xf numFmtId="0" fontId="0" fillId="34" borderId="42" xfId="51" applyFont="1" applyFill="1" applyBorder="1" applyAlignment="1" applyProtection="1">
      <alignment horizontal="left"/>
      <protection/>
    </xf>
    <xf numFmtId="0" fontId="8" fillId="34" borderId="39" xfId="51" applyFont="1" applyFill="1" applyBorder="1" applyAlignment="1" applyProtection="1">
      <alignment horizontal="right" vertical="center" wrapText="1"/>
      <protection/>
    </xf>
    <xf numFmtId="0" fontId="8" fillId="34" borderId="29" xfId="51" applyFont="1" applyFill="1" applyBorder="1" applyAlignment="1" applyProtection="1">
      <alignment horizontal="right" vertical="center" wrapText="1"/>
      <protection/>
    </xf>
    <xf numFmtId="0" fontId="0" fillId="37" borderId="39" xfId="51" applyFont="1" applyFill="1" applyBorder="1" applyAlignment="1" applyProtection="1">
      <alignment horizontal="left" vertical="center"/>
      <protection/>
    </xf>
    <xf numFmtId="0" fontId="0" fillId="37" borderId="29" xfId="51" applyFont="1" applyFill="1" applyBorder="1" applyAlignment="1" applyProtection="1">
      <alignment horizontal="left" vertical="center"/>
      <protection/>
    </xf>
    <xf numFmtId="0" fontId="0" fillId="37" borderId="0" xfId="51" applyFont="1" applyFill="1" applyBorder="1" applyAlignment="1" applyProtection="1">
      <alignment horizontal="left" vertical="center"/>
      <protection/>
    </xf>
    <xf numFmtId="0" fontId="0" fillId="37" borderId="12" xfId="51" applyFont="1" applyFill="1" applyBorder="1" applyAlignment="1" applyProtection="1">
      <alignment horizontal="left" vertical="center"/>
      <protection/>
    </xf>
    <xf numFmtId="0" fontId="12" fillId="38" borderId="36" xfId="0" applyFont="1" applyFill="1" applyBorder="1" applyAlignment="1" applyProtection="1">
      <alignment horizontal="center" vertical="center" wrapText="1"/>
      <protection/>
    </xf>
    <xf numFmtId="0" fontId="12" fillId="38" borderId="43" xfId="0" applyFont="1" applyFill="1" applyBorder="1" applyAlignment="1" applyProtection="1">
      <alignment horizontal="center" vertical="center" wrapText="1"/>
      <protection/>
    </xf>
    <xf numFmtId="0" fontId="12" fillId="38" borderId="25" xfId="0" applyFont="1" applyFill="1" applyBorder="1" applyAlignment="1" applyProtection="1">
      <alignment horizontal="center" vertical="center" wrapText="1"/>
      <protection/>
    </xf>
    <xf numFmtId="0" fontId="8" fillId="38" borderId="44" xfId="51" applyFont="1" applyFill="1" applyBorder="1" applyAlignment="1" applyProtection="1">
      <alignment horizontal="center" vertical="center"/>
      <protection/>
    </xf>
    <xf numFmtId="0" fontId="8" fillId="38" borderId="12" xfId="51" applyFont="1" applyFill="1" applyBorder="1" applyAlignment="1" applyProtection="1">
      <alignment horizontal="center" vertical="center"/>
      <protection/>
    </xf>
    <xf numFmtId="0" fontId="8" fillId="38" borderId="39" xfId="51" applyFont="1" applyFill="1" applyBorder="1" applyAlignment="1" applyProtection="1">
      <alignment horizontal="center" vertical="center"/>
      <protection/>
    </xf>
    <xf numFmtId="0" fontId="12" fillId="38" borderId="36" xfId="51" applyFont="1" applyFill="1" applyBorder="1" applyAlignment="1" applyProtection="1">
      <alignment horizontal="center" vertical="center" wrapText="1"/>
      <protection/>
    </xf>
    <xf numFmtId="0" fontId="12" fillId="38" borderId="43" xfId="51" applyFont="1" applyFill="1" applyBorder="1" applyAlignment="1" applyProtection="1">
      <alignment horizontal="center" vertical="center" wrapText="1"/>
      <protection/>
    </xf>
    <xf numFmtId="0" fontId="12" fillId="38" borderId="25" xfId="51" applyFont="1" applyFill="1" applyBorder="1" applyAlignment="1" applyProtection="1">
      <alignment horizontal="center" vertical="center" wrapText="1"/>
      <protection/>
    </xf>
    <xf numFmtId="0" fontId="12" fillId="38" borderId="10" xfId="51" applyFont="1" applyFill="1" applyBorder="1" applyAlignment="1" applyProtection="1">
      <alignment horizontal="center" vertical="center" wrapText="1"/>
      <protection/>
    </xf>
    <xf numFmtId="0" fontId="0" fillId="38" borderId="39" xfId="51" applyFont="1" applyFill="1" applyBorder="1" applyAlignment="1" applyProtection="1">
      <alignment horizontal="center" vertical="center"/>
      <protection/>
    </xf>
    <xf numFmtId="0" fontId="0" fillId="38" borderId="29" xfId="51" applyFont="1" applyFill="1" applyBorder="1" applyAlignment="1" applyProtection="1">
      <alignment horizontal="center" vertical="center"/>
      <protection/>
    </xf>
    <xf numFmtId="0" fontId="0" fillId="38" borderId="12" xfId="51" applyFont="1" applyFill="1" applyBorder="1" applyAlignment="1" applyProtection="1">
      <alignment horizontal="center" vertical="center"/>
      <protection/>
    </xf>
    <xf numFmtId="0" fontId="0" fillId="0" borderId="0" xfId="51" applyFont="1" applyAlignment="1" applyProtection="1">
      <alignment horizontal="justify" vertical="center"/>
      <protection locked="0"/>
    </xf>
    <xf numFmtId="0" fontId="0" fillId="36" borderId="39" xfId="51" applyFont="1" applyFill="1" applyBorder="1" applyAlignment="1" applyProtection="1">
      <alignment horizontal="right" vertical="center"/>
      <protection/>
    </xf>
    <xf numFmtId="0" fontId="0" fillId="36" borderId="29" xfId="51" applyFont="1" applyFill="1" applyBorder="1" applyAlignment="1" applyProtection="1">
      <alignment horizontal="right" vertical="center"/>
      <protection/>
    </xf>
    <xf numFmtId="0" fontId="0" fillId="38" borderId="44" xfId="51" applyFont="1" applyFill="1" applyBorder="1" applyAlignment="1" applyProtection="1">
      <alignment horizontal="right" vertical="center" wrapText="1"/>
      <protection/>
    </xf>
    <xf numFmtId="0" fontId="0" fillId="38" borderId="35" xfId="51" applyFont="1" applyFill="1" applyBorder="1" applyAlignment="1" applyProtection="1">
      <alignment horizontal="right" vertical="center" wrapText="1"/>
      <protection/>
    </xf>
    <xf numFmtId="0" fontId="8" fillId="38" borderId="16" xfId="51" applyFont="1" applyFill="1" applyBorder="1" applyAlignment="1" applyProtection="1">
      <alignment horizontal="right" vertical="center" wrapText="1"/>
      <protection/>
    </xf>
    <xf numFmtId="0" fontId="8" fillId="38" borderId="45" xfId="51" applyFont="1" applyFill="1" applyBorder="1" applyAlignment="1" applyProtection="1">
      <alignment horizontal="right" vertical="center" wrapText="1"/>
      <protection/>
    </xf>
    <xf numFmtId="0" fontId="0" fillId="0" borderId="0" xfId="51" applyFont="1" applyFill="1" applyBorder="1" applyAlignment="1" applyProtection="1">
      <alignment horizontal="left" vertical="top" wrapText="1"/>
      <protection/>
    </xf>
    <xf numFmtId="0" fontId="0" fillId="0" borderId="0" xfId="51" applyFont="1" applyFill="1" applyBorder="1" applyAlignment="1" applyProtection="1">
      <alignment horizontal="left" vertical="top" wrapText="1"/>
      <protection/>
    </xf>
    <xf numFmtId="0" fontId="0" fillId="0" borderId="0" xfId="51" applyFont="1" applyFill="1" applyAlignment="1" applyProtection="1">
      <alignment horizontal="left" vertical="center"/>
      <protection/>
    </xf>
    <xf numFmtId="0" fontId="0" fillId="0" borderId="0" xfId="51" applyFont="1" applyFill="1" applyAlignment="1" applyProtection="1">
      <alignment horizontal="left" vertical="center"/>
      <protection/>
    </xf>
    <xf numFmtId="0" fontId="0" fillId="0" borderId="39" xfId="0" applyFont="1" applyFill="1" applyBorder="1" applyAlignment="1" applyProtection="1">
      <alignment horizontal="center"/>
      <protection locked="0"/>
    </xf>
    <xf numFmtId="0" fontId="0" fillId="0" borderId="29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left" wrapText="1"/>
      <protection locked="0"/>
    </xf>
    <xf numFmtId="0" fontId="8" fillId="15" borderId="34" xfId="51" applyFont="1" applyFill="1" applyBorder="1" applyAlignment="1" applyProtection="1">
      <alignment horizontal="left" vertical="center" wrapText="1"/>
      <protection/>
    </xf>
    <xf numFmtId="0" fontId="8" fillId="15" borderId="31" xfId="51" applyFont="1" applyFill="1" applyBorder="1" applyAlignment="1" applyProtection="1">
      <alignment horizontal="left" vertical="center" wrapText="1"/>
      <protection/>
    </xf>
    <xf numFmtId="0" fontId="0" fillId="40" borderId="46" xfId="51" applyFont="1" applyFill="1" applyBorder="1" applyAlignment="1" applyProtection="1">
      <alignment horizontal="left" vertical="center" wrapText="1"/>
      <protection/>
    </xf>
    <xf numFmtId="0" fontId="0" fillId="40" borderId="47" xfId="51" applyFont="1" applyFill="1" applyBorder="1" applyAlignment="1" applyProtection="1">
      <alignment horizontal="left" vertical="center" wrapText="1"/>
      <protection/>
    </xf>
    <xf numFmtId="0" fontId="0" fillId="40" borderId="21" xfId="51" applyFont="1" applyFill="1" applyBorder="1" applyAlignment="1" applyProtection="1">
      <alignment horizontal="left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milia.maciejewska.MEN-3545\Ustawienia%20lokalne\Temporary%20Internet%20Files\Content.Outlook\32262Z0G\Users\Kamil\Desktop\311204%20technikum%20budownictwa\311204_Technik_budownictwa_09.01.2012_WS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11204_T_p"/>
      <sheetName val="311204_T_p_1"/>
      <sheetName val="311204_T_p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PageLayoutView="0" workbookViewId="0" topLeftCell="A1">
      <selection activeCell="C43" sqref="C43"/>
    </sheetView>
  </sheetViews>
  <sheetFormatPr defaultColWidth="9.140625" defaultRowHeight="12.75"/>
  <cols>
    <col min="1" max="1" width="4.7109375" style="0" customWidth="1"/>
    <col min="2" max="2" width="29.7109375" style="0" customWidth="1"/>
    <col min="3" max="12" width="4.7109375" style="0" customWidth="1"/>
    <col min="13" max="13" width="9.7109375" style="0" bestFit="1" customWidth="1"/>
  </cols>
  <sheetData>
    <row r="1" spans="1:15" ht="15.75">
      <c r="A1" s="3" t="s">
        <v>73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>
      <c r="A2" s="3" t="s">
        <v>32</v>
      </c>
      <c r="B2" s="4"/>
      <c r="C2" s="5"/>
      <c r="D2" s="5"/>
      <c r="E2" s="5"/>
      <c r="F2" s="5"/>
      <c r="G2" s="5"/>
      <c r="H2" s="5"/>
      <c r="I2" s="5"/>
      <c r="J2" s="2"/>
      <c r="K2" s="2"/>
      <c r="L2" s="2"/>
      <c r="M2" s="5"/>
      <c r="N2" s="5"/>
      <c r="O2" s="5"/>
    </row>
    <row r="3" spans="1:15" ht="15.75">
      <c r="A3" s="61" t="s">
        <v>52</v>
      </c>
      <c r="B3" s="69"/>
      <c r="C3" s="69"/>
      <c r="D3" s="70"/>
      <c r="E3" s="70"/>
      <c r="F3" s="5"/>
      <c r="G3" s="5"/>
      <c r="H3" s="5"/>
      <c r="I3" s="3" t="s">
        <v>74</v>
      </c>
      <c r="J3" s="5"/>
      <c r="K3" s="5"/>
      <c r="L3" s="5"/>
      <c r="M3" s="5"/>
      <c r="N3" s="5"/>
      <c r="O3" s="5"/>
    </row>
    <row r="4" spans="1:15" ht="15">
      <c r="A4" s="81" t="s">
        <v>33</v>
      </c>
      <c r="B4" s="81"/>
      <c r="C4" s="81"/>
      <c r="D4" s="81"/>
      <c r="E4" s="81"/>
      <c r="F4" s="6"/>
      <c r="G4" s="6"/>
      <c r="H4" s="6"/>
      <c r="I4" s="5"/>
      <c r="J4" s="6"/>
      <c r="K4" s="6"/>
      <c r="L4" s="6"/>
      <c r="M4" s="6"/>
      <c r="N4" s="6"/>
      <c r="O4" s="6"/>
    </row>
    <row r="5" spans="1:15" ht="15">
      <c r="A5" s="63" t="s">
        <v>14</v>
      </c>
      <c r="B5" s="63"/>
      <c r="C5" s="63"/>
      <c r="D5" s="63"/>
      <c r="E5" s="63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5" customHeight="1">
      <c r="A6" s="71" t="s">
        <v>70</v>
      </c>
      <c r="B6" s="115" t="s">
        <v>68</v>
      </c>
      <c r="C6" s="115"/>
      <c r="D6" s="115"/>
      <c r="E6" s="115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5.75">
      <c r="A7" s="71" t="s">
        <v>71</v>
      </c>
      <c r="B7" s="81" t="s">
        <v>69</v>
      </c>
      <c r="C7" s="81"/>
      <c r="D7" s="81"/>
      <c r="E7" s="63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2.75" customHeight="1">
      <c r="A8" s="124" t="s">
        <v>0</v>
      </c>
      <c r="B8" s="125" t="s">
        <v>48</v>
      </c>
      <c r="C8" s="155" t="s">
        <v>47</v>
      </c>
      <c r="D8" s="156"/>
      <c r="E8" s="156"/>
      <c r="F8" s="156"/>
      <c r="G8" s="156"/>
      <c r="H8" s="156"/>
      <c r="I8" s="156"/>
      <c r="J8" s="156"/>
      <c r="K8" s="156"/>
      <c r="L8" s="157"/>
      <c r="M8" s="154" t="s">
        <v>36</v>
      </c>
      <c r="N8" s="151" t="s">
        <v>35</v>
      </c>
      <c r="O8" s="145"/>
    </row>
    <row r="9" spans="1:15" ht="12.75">
      <c r="A9" s="124"/>
      <c r="B9" s="126"/>
      <c r="C9" s="148" t="s">
        <v>77</v>
      </c>
      <c r="D9" s="149"/>
      <c r="E9" s="150" t="s">
        <v>76</v>
      </c>
      <c r="F9" s="149"/>
      <c r="G9" s="150" t="s">
        <v>75</v>
      </c>
      <c r="H9" s="149"/>
      <c r="I9" s="150" t="s">
        <v>15</v>
      </c>
      <c r="J9" s="149"/>
      <c r="K9" s="150" t="s">
        <v>34</v>
      </c>
      <c r="L9" s="149"/>
      <c r="M9" s="154"/>
      <c r="N9" s="152"/>
      <c r="O9" s="146"/>
    </row>
    <row r="10" spans="1:15" ht="54" customHeight="1" thickBot="1">
      <c r="A10" s="124"/>
      <c r="B10" s="127"/>
      <c r="C10" s="56" t="s">
        <v>27</v>
      </c>
      <c r="D10" s="57" t="s">
        <v>28</v>
      </c>
      <c r="E10" s="56" t="s">
        <v>27</v>
      </c>
      <c r="F10" s="57" t="s">
        <v>28</v>
      </c>
      <c r="G10" s="56" t="s">
        <v>27</v>
      </c>
      <c r="H10" s="57" t="s">
        <v>28</v>
      </c>
      <c r="I10" s="56" t="s">
        <v>27</v>
      </c>
      <c r="J10" s="66" t="s">
        <v>28</v>
      </c>
      <c r="K10" s="56" t="s">
        <v>27</v>
      </c>
      <c r="L10" s="66" t="s">
        <v>28</v>
      </c>
      <c r="M10" s="154"/>
      <c r="N10" s="153"/>
      <c r="O10" s="147"/>
    </row>
    <row r="11" spans="1:15" ht="13.5" thickBot="1">
      <c r="A11" s="134" t="s">
        <v>49</v>
      </c>
      <c r="B11" s="135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7"/>
      <c r="N11" s="138"/>
      <c r="O11" s="35"/>
    </row>
    <row r="12" spans="1:15" ht="13.5" customHeight="1">
      <c r="A12" s="7">
        <v>1</v>
      </c>
      <c r="B12" s="8" t="s">
        <v>1</v>
      </c>
      <c r="C12" s="44">
        <v>3</v>
      </c>
      <c r="D12" s="45">
        <v>3</v>
      </c>
      <c r="E12" s="46">
        <v>3</v>
      </c>
      <c r="F12" s="45">
        <v>3</v>
      </c>
      <c r="G12" s="46">
        <v>3</v>
      </c>
      <c r="H12" s="45">
        <v>3</v>
      </c>
      <c r="I12" s="46">
        <v>3</v>
      </c>
      <c r="J12" s="45">
        <v>3</v>
      </c>
      <c r="K12" s="44">
        <v>3</v>
      </c>
      <c r="L12" s="45">
        <v>5</v>
      </c>
      <c r="M12" s="11">
        <f>SUM(C12:L12)/2</f>
        <v>16</v>
      </c>
      <c r="N12" s="12">
        <f>M12*30</f>
        <v>480</v>
      </c>
      <c r="O12" s="12"/>
    </row>
    <row r="13" spans="1:15" ht="13.5" customHeight="1">
      <c r="A13" s="7">
        <v>2</v>
      </c>
      <c r="B13" s="37" t="s">
        <v>56</v>
      </c>
      <c r="C13" s="16">
        <v>2</v>
      </c>
      <c r="D13" s="10">
        <v>2</v>
      </c>
      <c r="E13" s="9">
        <v>2</v>
      </c>
      <c r="F13" s="10">
        <v>2</v>
      </c>
      <c r="G13" s="9">
        <v>2</v>
      </c>
      <c r="H13" s="10">
        <v>2</v>
      </c>
      <c r="I13" s="9">
        <v>3</v>
      </c>
      <c r="J13" s="10">
        <v>3</v>
      </c>
      <c r="K13" s="16">
        <v>1</v>
      </c>
      <c r="L13" s="10">
        <v>5</v>
      </c>
      <c r="M13" s="11">
        <f aca="true" t="shared" si="0" ref="M13:M27">SUM(C13:L13)/2</f>
        <v>12</v>
      </c>
      <c r="N13" s="12">
        <f aca="true" t="shared" si="1" ref="N13:N27">M13*30</f>
        <v>360</v>
      </c>
      <c r="O13" s="12"/>
    </row>
    <row r="14" spans="1:15" ht="13.5" customHeight="1">
      <c r="A14" s="7">
        <v>3</v>
      </c>
      <c r="B14" s="37" t="s">
        <v>57</v>
      </c>
      <c r="C14" s="16">
        <v>2</v>
      </c>
      <c r="D14" s="10">
        <v>2</v>
      </c>
      <c r="E14" s="9">
        <v>2</v>
      </c>
      <c r="F14" s="10">
        <v>2</v>
      </c>
      <c r="G14" s="9">
        <v>2</v>
      </c>
      <c r="H14" s="10">
        <v>2</v>
      </c>
      <c r="I14" s="9">
        <v>1</v>
      </c>
      <c r="J14" s="10">
        <v>1</v>
      </c>
      <c r="K14" s="16">
        <v>1</v>
      </c>
      <c r="L14" s="10">
        <v>1</v>
      </c>
      <c r="M14" s="11">
        <f t="shared" si="0"/>
        <v>8</v>
      </c>
      <c r="N14" s="12">
        <f t="shared" si="1"/>
        <v>240</v>
      </c>
      <c r="O14" s="12"/>
    </row>
    <row r="15" spans="1:15" ht="13.5" customHeight="1">
      <c r="A15" s="7">
        <v>4</v>
      </c>
      <c r="B15" s="37" t="s">
        <v>58</v>
      </c>
      <c r="C15" s="16">
        <v>1</v>
      </c>
      <c r="D15" s="10">
        <v>1</v>
      </c>
      <c r="E15" s="9">
        <v>0</v>
      </c>
      <c r="F15" s="10">
        <v>0</v>
      </c>
      <c r="G15" s="9">
        <v>0</v>
      </c>
      <c r="H15" s="10">
        <v>0</v>
      </c>
      <c r="I15" s="9">
        <v>0</v>
      </c>
      <c r="J15" s="10">
        <v>0</v>
      </c>
      <c r="K15" s="16">
        <v>0</v>
      </c>
      <c r="L15" s="10">
        <v>0</v>
      </c>
      <c r="M15" s="11">
        <f t="shared" si="0"/>
        <v>1</v>
      </c>
      <c r="N15" s="12">
        <f t="shared" si="1"/>
        <v>30</v>
      </c>
      <c r="O15" s="12"/>
    </row>
    <row r="16" spans="1:15" ht="13.5" customHeight="1">
      <c r="A16" s="7">
        <v>5</v>
      </c>
      <c r="B16" s="8" t="s">
        <v>2</v>
      </c>
      <c r="C16" s="16">
        <v>2</v>
      </c>
      <c r="D16" s="10">
        <v>2</v>
      </c>
      <c r="E16" s="9">
        <v>2</v>
      </c>
      <c r="F16" s="10">
        <v>2</v>
      </c>
      <c r="G16" s="9">
        <v>2</v>
      </c>
      <c r="H16" s="10">
        <v>2</v>
      </c>
      <c r="I16" s="9">
        <v>1</v>
      </c>
      <c r="J16" s="10">
        <v>1</v>
      </c>
      <c r="K16" s="16">
        <v>1</v>
      </c>
      <c r="L16" s="10">
        <v>1</v>
      </c>
      <c r="M16" s="11">
        <f t="shared" si="0"/>
        <v>8</v>
      </c>
      <c r="N16" s="12">
        <f t="shared" si="1"/>
        <v>240</v>
      </c>
      <c r="O16" s="12"/>
    </row>
    <row r="17" spans="1:15" ht="13.5" customHeight="1">
      <c r="A17" s="7">
        <v>6</v>
      </c>
      <c r="B17" s="8" t="s">
        <v>3</v>
      </c>
      <c r="C17" s="16">
        <v>0</v>
      </c>
      <c r="D17" s="10">
        <v>0</v>
      </c>
      <c r="E17" s="9">
        <v>0</v>
      </c>
      <c r="F17" s="10">
        <v>0</v>
      </c>
      <c r="G17" s="9">
        <v>0</v>
      </c>
      <c r="H17" s="10">
        <v>0</v>
      </c>
      <c r="I17" s="9">
        <v>1</v>
      </c>
      <c r="J17" s="10">
        <v>1</v>
      </c>
      <c r="K17" s="16">
        <v>1</v>
      </c>
      <c r="L17" s="10">
        <v>1</v>
      </c>
      <c r="M17" s="11">
        <f t="shared" si="0"/>
        <v>2</v>
      </c>
      <c r="N17" s="12">
        <f t="shared" si="1"/>
        <v>60</v>
      </c>
      <c r="O17" s="12"/>
    </row>
    <row r="18" spans="1:15" ht="13.5" customHeight="1">
      <c r="A18" s="7">
        <v>7</v>
      </c>
      <c r="B18" s="8" t="s">
        <v>4</v>
      </c>
      <c r="C18" s="16">
        <v>0</v>
      </c>
      <c r="D18" s="10">
        <v>0</v>
      </c>
      <c r="E18" s="9">
        <v>1</v>
      </c>
      <c r="F18" s="10">
        <v>1</v>
      </c>
      <c r="G18" s="9">
        <v>1</v>
      </c>
      <c r="H18" s="10">
        <v>1</v>
      </c>
      <c r="I18" s="9">
        <v>0</v>
      </c>
      <c r="J18" s="10">
        <v>0</v>
      </c>
      <c r="K18" s="16">
        <v>0</v>
      </c>
      <c r="L18" s="10">
        <v>0</v>
      </c>
      <c r="M18" s="11">
        <f t="shared" si="0"/>
        <v>2</v>
      </c>
      <c r="N18" s="12">
        <f t="shared" si="1"/>
        <v>60</v>
      </c>
      <c r="O18" s="12"/>
    </row>
    <row r="19" spans="1:15" ht="13.5" customHeight="1">
      <c r="A19" s="7">
        <v>8</v>
      </c>
      <c r="B19" s="8" t="s">
        <v>5</v>
      </c>
      <c r="C19" s="16">
        <v>1</v>
      </c>
      <c r="D19" s="10">
        <v>1</v>
      </c>
      <c r="E19" s="9">
        <v>1</v>
      </c>
      <c r="F19" s="10">
        <v>1</v>
      </c>
      <c r="G19" s="9">
        <v>1</v>
      </c>
      <c r="H19" s="10">
        <v>1</v>
      </c>
      <c r="I19" s="9">
        <v>1</v>
      </c>
      <c r="J19" s="10">
        <v>1</v>
      </c>
      <c r="K19" s="16">
        <v>0</v>
      </c>
      <c r="L19" s="10">
        <v>0</v>
      </c>
      <c r="M19" s="11">
        <f t="shared" si="0"/>
        <v>4</v>
      </c>
      <c r="N19" s="12">
        <f t="shared" si="1"/>
        <v>120</v>
      </c>
      <c r="O19" s="12"/>
    </row>
    <row r="20" spans="1:15" ht="13.5" customHeight="1">
      <c r="A20" s="7">
        <v>9</v>
      </c>
      <c r="B20" s="8" t="s">
        <v>6</v>
      </c>
      <c r="C20" s="16">
        <v>1</v>
      </c>
      <c r="D20" s="10">
        <v>1</v>
      </c>
      <c r="E20" s="9">
        <v>1</v>
      </c>
      <c r="F20" s="10">
        <v>1</v>
      </c>
      <c r="G20" s="9">
        <v>1</v>
      </c>
      <c r="H20" s="10">
        <v>1</v>
      </c>
      <c r="I20" s="9">
        <v>1</v>
      </c>
      <c r="J20" s="10">
        <v>1</v>
      </c>
      <c r="K20" s="16">
        <v>0</v>
      </c>
      <c r="L20" s="10">
        <v>0</v>
      </c>
      <c r="M20" s="11">
        <f t="shared" si="0"/>
        <v>4</v>
      </c>
      <c r="N20" s="12">
        <f t="shared" si="1"/>
        <v>120</v>
      </c>
      <c r="O20" s="12"/>
    </row>
    <row r="21" spans="1:15" ht="13.5" customHeight="1">
      <c r="A21" s="7">
        <v>10</v>
      </c>
      <c r="B21" s="8" t="s">
        <v>7</v>
      </c>
      <c r="C21" s="16">
        <v>2</v>
      </c>
      <c r="D21" s="10">
        <v>2</v>
      </c>
      <c r="E21" s="9">
        <v>1</v>
      </c>
      <c r="F21" s="10">
        <v>1</v>
      </c>
      <c r="G21" s="9">
        <v>1</v>
      </c>
      <c r="H21" s="10">
        <v>1</v>
      </c>
      <c r="I21" s="9">
        <v>0</v>
      </c>
      <c r="J21" s="10">
        <v>0</v>
      </c>
      <c r="K21" s="16">
        <v>0</v>
      </c>
      <c r="L21" s="10">
        <v>0</v>
      </c>
      <c r="M21" s="11">
        <f t="shared" si="0"/>
        <v>4</v>
      </c>
      <c r="N21" s="12">
        <f t="shared" si="1"/>
        <v>120</v>
      </c>
      <c r="O21" s="12"/>
    </row>
    <row r="22" spans="1:15" ht="13.5" customHeight="1">
      <c r="A22" s="7">
        <v>11</v>
      </c>
      <c r="B22" s="8" t="s">
        <v>8</v>
      </c>
      <c r="C22" s="16">
        <v>0</v>
      </c>
      <c r="D22" s="10">
        <v>0</v>
      </c>
      <c r="E22" s="9">
        <v>1</v>
      </c>
      <c r="F22" s="10">
        <v>1</v>
      </c>
      <c r="G22" s="9">
        <v>1</v>
      </c>
      <c r="H22" s="10">
        <v>1</v>
      </c>
      <c r="I22" s="9">
        <v>2</v>
      </c>
      <c r="J22" s="10">
        <v>2</v>
      </c>
      <c r="K22" s="16">
        <v>0</v>
      </c>
      <c r="L22" s="10">
        <v>0</v>
      </c>
      <c r="M22" s="11">
        <f t="shared" si="0"/>
        <v>4</v>
      </c>
      <c r="N22" s="12">
        <f t="shared" si="1"/>
        <v>120</v>
      </c>
      <c r="O22" s="12"/>
    </row>
    <row r="23" spans="1:15" ht="13.5" customHeight="1">
      <c r="A23" s="7">
        <v>12</v>
      </c>
      <c r="B23" s="8" t="s">
        <v>9</v>
      </c>
      <c r="C23" s="16">
        <v>2</v>
      </c>
      <c r="D23" s="10">
        <v>2</v>
      </c>
      <c r="E23" s="9">
        <v>2</v>
      </c>
      <c r="F23" s="10">
        <v>2</v>
      </c>
      <c r="G23" s="9">
        <v>3</v>
      </c>
      <c r="H23" s="10">
        <v>3</v>
      </c>
      <c r="I23" s="9">
        <v>3</v>
      </c>
      <c r="J23" s="10">
        <v>3</v>
      </c>
      <c r="K23" s="16">
        <v>3</v>
      </c>
      <c r="L23" s="10">
        <v>5</v>
      </c>
      <c r="M23" s="11">
        <f t="shared" si="0"/>
        <v>14</v>
      </c>
      <c r="N23" s="12">
        <f t="shared" si="1"/>
        <v>420</v>
      </c>
      <c r="O23" s="12"/>
    </row>
    <row r="24" spans="1:15" ht="13.5" customHeight="1">
      <c r="A24" s="7">
        <v>13</v>
      </c>
      <c r="B24" s="8" t="s">
        <v>10</v>
      </c>
      <c r="C24" s="16">
        <v>1</v>
      </c>
      <c r="D24" s="10">
        <v>1</v>
      </c>
      <c r="E24" s="9">
        <v>1</v>
      </c>
      <c r="F24" s="10">
        <v>1</v>
      </c>
      <c r="G24" s="9">
        <v>1</v>
      </c>
      <c r="H24" s="10">
        <v>1</v>
      </c>
      <c r="I24" s="9">
        <v>0</v>
      </c>
      <c r="J24" s="10">
        <v>0</v>
      </c>
      <c r="K24" s="16">
        <v>0</v>
      </c>
      <c r="L24" s="10">
        <v>0</v>
      </c>
      <c r="M24" s="11">
        <f t="shared" si="0"/>
        <v>3</v>
      </c>
      <c r="N24" s="12">
        <f t="shared" si="1"/>
        <v>90</v>
      </c>
      <c r="O24" s="12"/>
    </row>
    <row r="25" spans="1:15" ht="13.5" customHeight="1">
      <c r="A25" s="7">
        <v>14</v>
      </c>
      <c r="B25" s="8" t="s">
        <v>11</v>
      </c>
      <c r="C25" s="16">
        <v>3</v>
      </c>
      <c r="D25" s="10">
        <v>3</v>
      </c>
      <c r="E25" s="9">
        <v>3</v>
      </c>
      <c r="F25" s="10">
        <v>3</v>
      </c>
      <c r="G25" s="9">
        <v>3</v>
      </c>
      <c r="H25" s="10">
        <v>3</v>
      </c>
      <c r="I25" s="9">
        <v>3</v>
      </c>
      <c r="J25" s="10">
        <v>3</v>
      </c>
      <c r="K25" s="16">
        <v>3</v>
      </c>
      <c r="L25" s="10">
        <v>3</v>
      </c>
      <c r="M25" s="11">
        <f t="shared" si="0"/>
        <v>15</v>
      </c>
      <c r="N25" s="12">
        <f t="shared" si="1"/>
        <v>450</v>
      </c>
      <c r="O25" s="12"/>
    </row>
    <row r="26" spans="1:15" ht="13.5" customHeight="1">
      <c r="A26" s="7">
        <v>15</v>
      </c>
      <c r="B26" s="8" t="s">
        <v>12</v>
      </c>
      <c r="C26" s="16">
        <v>1</v>
      </c>
      <c r="D26" s="10">
        <v>1</v>
      </c>
      <c r="E26" s="9">
        <v>0</v>
      </c>
      <c r="F26" s="10">
        <v>0</v>
      </c>
      <c r="G26" s="9">
        <v>0</v>
      </c>
      <c r="H26" s="10">
        <v>0</v>
      </c>
      <c r="I26" s="9">
        <v>0</v>
      </c>
      <c r="J26" s="10">
        <v>0</v>
      </c>
      <c r="K26" s="16">
        <v>0</v>
      </c>
      <c r="L26" s="10">
        <v>0</v>
      </c>
      <c r="M26" s="11">
        <f t="shared" si="0"/>
        <v>1</v>
      </c>
      <c r="N26" s="12">
        <f t="shared" si="1"/>
        <v>30</v>
      </c>
      <c r="O26" s="12"/>
    </row>
    <row r="27" spans="1:15" ht="13.5" customHeight="1" thickBot="1">
      <c r="A27" s="7">
        <v>16</v>
      </c>
      <c r="B27" s="37" t="s">
        <v>26</v>
      </c>
      <c r="C27" s="47">
        <v>1</v>
      </c>
      <c r="D27" s="48">
        <v>1</v>
      </c>
      <c r="E27" s="49">
        <v>1</v>
      </c>
      <c r="F27" s="48">
        <v>1</v>
      </c>
      <c r="G27" s="49">
        <v>1</v>
      </c>
      <c r="H27" s="48">
        <v>1</v>
      </c>
      <c r="I27" s="49">
        <v>1</v>
      </c>
      <c r="J27" s="48">
        <v>1</v>
      </c>
      <c r="K27" s="47">
        <v>1</v>
      </c>
      <c r="L27" s="48">
        <v>1</v>
      </c>
      <c r="M27" s="11">
        <f t="shared" si="0"/>
        <v>5</v>
      </c>
      <c r="N27" s="12">
        <f t="shared" si="1"/>
        <v>150</v>
      </c>
      <c r="O27" s="12"/>
    </row>
    <row r="28" spans="1:15" ht="42" customHeight="1" thickBot="1">
      <c r="A28" s="139" t="s">
        <v>37</v>
      </c>
      <c r="B28" s="140"/>
      <c r="C28" s="82">
        <f>SUM(C12:C27)</f>
        <v>22</v>
      </c>
      <c r="D28" s="83">
        <f aca="true" t="shared" si="2" ref="D28:L28">SUM(D12:D27)</f>
        <v>22</v>
      </c>
      <c r="E28" s="82">
        <f t="shared" si="2"/>
        <v>21</v>
      </c>
      <c r="F28" s="83">
        <f t="shared" si="2"/>
        <v>21</v>
      </c>
      <c r="G28" s="82">
        <f t="shared" si="2"/>
        <v>22</v>
      </c>
      <c r="H28" s="83">
        <f t="shared" si="2"/>
        <v>22</v>
      </c>
      <c r="I28" s="82">
        <f t="shared" si="2"/>
        <v>20</v>
      </c>
      <c r="J28" s="83">
        <f t="shared" si="2"/>
        <v>20</v>
      </c>
      <c r="K28" s="82">
        <f t="shared" si="2"/>
        <v>14</v>
      </c>
      <c r="L28" s="83">
        <f t="shared" si="2"/>
        <v>22</v>
      </c>
      <c r="M28" s="13">
        <f>SUM(M12:M27)</f>
        <v>103</v>
      </c>
      <c r="N28" s="14">
        <f>SUM(N12:N27)</f>
        <v>3090</v>
      </c>
      <c r="O28" s="14"/>
    </row>
    <row r="29" spans="1:15" ht="13.5" customHeight="1" thickBot="1">
      <c r="A29" s="141" t="s">
        <v>38</v>
      </c>
      <c r="B29" s="142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2"/>
      <c r="N29" s="144"/>
      <c r="O29" s="39"/>
    </row>
    <row r="30" spans="1:15" ht="13.5" customHeight="1">
      <c r="A30" s="15">
        <v>1</v>
      </c>
      <c r="B30" s="58" t="s">
        <v>56</v>
      </c>
      <c r="C30" s="51">
        <v>1</v>
      </c>
      <c r="D30" s="52">
        <v>1</v>
      </c>
      <c r="E30" s="51">
        <v>1</v>
      </c>
      <c r="F30" s="52">
        <v>1</v>
      </c>
      <c r="G30" s="51">
        <v>2</v>
      </c>
      <c r="H30" s="52">
        <v>2</v>
      </c>
      <c r="I30" s="51">
        <v>2</v>
      </c>
      <c r="J30" s="52">
        <v>2</v>
      </c>
      <c r="K30" s="51">
        <v>1</v>
      </c>
      <c r="L30" s="52">
        <v>3</v>
      </c>
      <c r="M30" s="40">
        <f>SUM(C30:L30)/2</f>
        <v>8</v>
      </c>
      <c r="N30" s="41">
        <f>M30*30</f>
        <v>240</v>
      </c>
      <c r="O30" s="41"/>
    </row>
    <row r="31" spans="1:15" ht="13.5" customHeight="1">
      <c r="A31" s="15">
        <v>2</v>
      </c>
      <c r="B31" s="59"/>
      <c r="C31" s="16"/>
      <c r="D31" s="10"/>
      <c r="E31" s="16"/>
      <c r="F31" s="10"/>
      <c r="G31" s="16"/>
      <c r="H31" s="10"/>
      <c r="I31" s="16"/>
      <c r="J31" s="10"/>
      <c r="K31" s="16"/>
      <c r="L31" s="10"/>
      <c r="M31" s="40">
        <f>SUM(C31:L31)/2</f>
        <v>0</v>
      </c>
      <c r="N31" s="41">
        <f>M31*30</f>
        <v>0</v>
      </c>
      <c r="O31" s="41"/>
    </row>
    <row r="32" spans="1:15" ht="27.75" customHeight="1">
      <c r="A32" s="118" t="s">
        <v>39</v>
      </c>
      <c r="B32" s="119"/>
      <c r="C32" s="50">
        <f aca="true" t="shared" si="3" ref="C32:N32">SUM(C30:C31)</f>
        <v>1</v>
      </c>
      <c r="D32" s="50">
        <f t="shared" si="3"/>
        <v>1</v>
      </c>
      <c r="E32" s="50">
        <f t="shared" si="3"/>
        <v>1</v>
      </c>
      <c r="F32" s="50">
        <f t="shared" si="3"/>
        <v>1</v>
      </c>
      <c r="G32" s="50">
        <f t="shared" si="3"/>
        <v>2</v>
      </c>
      <c r="H32" s="50">
        <f t="shared" si="3"/>
        <v>2</v>
      </c>
      <c r="I32" s="50">
        <f t="shared" si="3"/>
        <v>2</v>
      </c>
      <c r="J32" s="50">
        <f t="shared" si="3"/>
        <v>2</v>
      </c>
      <c r="K32" s="50">
        <f t="shared" si="3"/>
        <v>1</v>
      </c>
      <c r="L32" s="50">
        <f t="shared" si="3"/>
        <v>3</v>
      </c>
      <c r="M32" s="42">
        <f t="shared" si="3"/>
        <v>8</v>
      </c>
      <c r="N32" s="43">
        <f t="shared" si="3"/>
        <v>240</v>
      </c>
      <c r="O32" s="43"/>
    </row>
    <row r="33" spans="1:15" ht="13.5" customHeight="1" thickBot="1">
      <c r="A33" s="120" t="s">
        <v>40</v>
      </c>
      <c r="B33" s="121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1"/>
      <c r="N33" s="123"/>
      <c r="O33" s="34"/>
    </row>
    <row r="34" spans="1:15" ht="13.5" customHeight="1">
      <c r="A34" s="15">
        <v>1</v>
      </c>
      <c r="B34" s="60" t="s">
        <v>50</v>
      </c>
      <c r="C34" s="44">
        <v>1</v>
      </c>
      <c r="D34" s="45">
        <v>1</v>
      </c>
      <c r="E34" s="46"/>
      <c r="F34" s="45"/>
      <c r="G34" s="44">
        <v>1</v>
      </c>
      <c r="H34" s="45">
        <v>1</v>
      </c>
      <c r="I34" s="44"/>
      <c r="J34" s="45"/>
      <c r="K34" s="44"/>
      <c r="L34" s="45"/>
      <c r="M34" s="17">
        <f>SUM(C34:L34)/2</f>
        <v>2</v>
      </c>
      <c r="N34" s="18">
        <f aca="true" t="shared" si="4" ref="N34:N40">M34*30+O34</f>
        <v>60</v>
      </c>
      <c r="O34" s="18"/>
    </row>
    <row r="35" spans="1:15" ht="13.5" customHeight="1">
      <c r="A35" s="15">
        <v>2</v>
      </c>
      <c r="B35" s="60" t="s">
        <v>53</v>
      </c>
      <c r="C35" s="16">
        <v>2</v>
      </c>
      <c r="D35" s="10">
        <v>2</v>
      </c>
      <c r="E35" s="9"/>
      <c r="F35" s="10"/>
      <c r="G35" s="16"/>
      <c r="H35" s="10"/>
      <c r="I35" s="16"/>
      <c r="J35" s="10"/>
      <c r="K35" s="16"/>
      <c r="L35" s="10"/>
      <c r="M35" s="17">
        <f aca="true" t="shared" si="5" ref="M35:M40">SUM(C35:L35)/2</f>
        <v>2</v>
      </c>
      <c r="N35" s="18">
        <f t="shared" si="4"/>
        <v>60</v>
      </c>
      <c r="O35" s="18"/>
    </row>
    <row r="36" spans="1:15" ht="13.5" customHeight="1">
      <c r="A36" s="15">
        <v>3</v>
      </c>
      <c r="B36" s="60" t="s">
        <v>72</v>
      </c>
      <c r="C36" s="16"/>
      <c r="D36" s="10"/>
      <c r="E36" s="9"/>
      <c r="F36" s="10"/>
      <c r="G36" s="16">
        <v>1</v>
      </c>
      <c r="H36" s="10">
        <v>1</v>
      </c>
      <c r="I36" s="16">
        <v>2</v>
      </c>
      <c r="J36" s="10">
        <v>2</v>
      </c>
      <c r="K36" s="16">
        <v>2</v>
      </c>
      <c r="L36" s="10"/>
      <c r="M36" s="17">
        <f t="shared" si="5"/>
        <v>4</v>
      </c>
      <c r="N36" s="18">
        <f t="shared" si="4"/>
        <v>120</v>
      </c>
      <c r="O36" s="18"/>
    </row>
    <row r="37" spans="1:15" ht="13.5" customHeight="1">
      <c r="A37" s="15">
        <v>4</v>
      </c>
      <c r="B37" s="60" t="s">
        <v>60</v>
      </c>
      <c r="C37" s="16">
        <v>3</v>
      </c>
      <c r="D37" s="10">
        <v>3</v>
      </c>
      <c r="E37" s="9">
        <v>3</v>
      </c>
      <c r="F37" s="10">
        <v>3</v>
      </c>
      <c r="G37" s="62">
        <v>2</v>
      </c>
      <c r="H37" s="10">
        <v>2</v>
      </c>
      <c r="I37" s="16"/>
      <c r="J37" s="10"/>
      <c r="K37" s="16"/>
      <c r="L37" s="10"/>
      <c r="M37" s="17">
        <f t="shared" si="5"/>
        <v>8</v>
      </c>
      <c r="N37" s="18">
        <f t="shared" si="4"/>
        <v>240</v>
      </c>
      <c r="O37" s="18"/>
    </row>
    <row r="38" spans="1:15" ht="13.5" customHeight="1">
      <c r="A38" s="15">
        <v>5</v>
      </c>
      <c r="B38" s="60" t="s">
        <v>61</v>
      </c>
      <c r="C38" s="16"/>
      <c r="D38" s="10"/>
      <c r="E38" s="9">
        <v>3</v>
      </c>
      <c r="F38" s="10">
        <v>3</v>
      </c>
      <c r="G38" s="62"/>
      <c r="H38" s="10"/>
      <c r="I38" s="16"/>
      <c r="J38" s="10"/>
      <c r="K38" s="16"/>
      <c r="L38" s="10"/>
      <c r="M38" s="17">
        <f t="shared" si="5"/>
        <v>3</v>
      </c>
      <c r="N38" s="18">
        <f t="shared" si="4"/>
        <v>90</v>
      </c>
      <c r="O38" s="18"/>
    </row>
    <row r="39" spans="1:15" ht="13.5" customHeight="1">
      <c r="A39" s="15">
        <v>6</v>
      </c>
      <c r="B39" s="60" t="s">
        <v>62</v>
      </c>
      <c r="C39" s="16"/>
      <c r="D39" s="10"/>
      <c r="E39" s="9"/>
      <c r="F39" s="10"/>
      <c r="G39" s="62">
        <v>1</v>
      </c>
      <c r="H39" s="10">
        <v>1</v>
      </c>
      <c r="I39" s="16">
        <v>4</v>
      </c>
      <c r="J39" s="10">
        <v>4</v>
      </c>
      <c r="K39" s="16">
        <v>4</v>
      </c>
      <c r="L39" s="10"/>
      <c r="M39" s="17">
        <f t="shared" si="5"/>
        <v>7</v>
      </c>
      <c r="N39" s="18">
        <f t="shared" si="4"/>
        <v>210</v>
      </c>
      <c r="O39" s="18"/>
    </row>
    <row r="40" spans="1:15" ht="25.5" customHeight="1">
      <c r="A40" s="15">
        <v>7</v>
      </c>
      <c r="B40" s="60" t="s">
        <v>63</v>
      </c>
      <c r="C40" s="16">
        <v>2</v>
      </c>
      <c r="D40" s="10">
        <v>2</v>
      </c>
      <c r="E40" s="9"/>
      <c r="F40" s="10"/>
      <c r="G40" s="62"/>
      <c r="H40" s="10"/>
      <c r="I40" s="16"/>
      <c r="J40" s="10"/>
      <c r="K40" s="16"/>
      <c r="L40" s="10"/>
      <c r="M40" s="17">
        <f t="shared" si="5"/>
        <v>2</v>
      </c>
      <c r="N40" s="18">
        <f t="shared" si="4"/>
        <v>60</v>
      </c>
      <c r="O40" s="18"/>
    </row>
    <row r="41" spans="1:15" ht="13.5" customHeight="1">
      <c r="A41" s="132" t="s">
        <v>13</v>
      </c>
      <c r="B41" s="133"/>
      <c r="C41" s="53">
        <f aca="true" t="shared" si="6" ref="C41:N41">SUM(C34:C40)</f>
        <v>8</v>
      </c>
      <c r="D41" s="53">
        <f t="shared" si="6"/>
        <v>8</v>
      </c>
      <c r="E41" s="53">
        <f t="shared" si="6"/>
        <v>6</v>
      </c>
      <c r="F41" s="53">
        <f t="shared" si="6"/>
        <v>6</v>
      </c>
      <c r="G41" s="53">
        <f t="shared" si="6"/>
        <v>5</v>
      </c>
      <c r="H41" s="53">
        <f t="shared" si="6"/>
        <v>5</v>
      </c>
      <c r="I41" s="53">
        <f t="shared" si="6"/>
        <v>6</v>
      </c>
      <c r="J41" s="53">
        <f t="shared" si="6"/>
        <v>6</v>
      </c>
      <c r="K41" s="53">
        <f t="shared" si="6"/>
        <v>6</v>
      </c>
      <c r="L41" s="53">
        <f t="shared" si="6"/>
        <v>0</v>
      </c>
      <c r="M41" s="19">
        <f t="shared" si="6"/>
        <v>28</v>
      </c>
      <c r="N41" s="19">
        <f t="shared" si="6"/>
        <v>840</v>
      </c>
      <c r="O41" s="32"/>
    </row>
    <row r="42" spans="1:15" ht="13.5" customHeight="1" thickBot="1">
      <c r="A42" s="128" t="s">
        <v>41</v>
      </c>
      <c r="B42" s="129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29"/>
      <c r="N42" s="131"/>
      <c r="O42" s="38"/>
    </row>
    <row r="43" spans="1:15" ht="13.5" customHeight="1">
      <c r="A43" s="20">
        <v>1</v>
      </c>
      <c r="B43" s="112" t="s">
        <v>64</v>
      </c>
      <c r="C43" s="117">
        <v>2</v>
      </c>
      <c r="D43" s="55">
        <v>2</v>
      </c>
      <c r="E43" s="44">
        <v>2</v>
      </c>
      <c r="F43" s="45">
        <v>2</v>
      </c>
      <c r="G43" s="44">
        <v>3</v>
      </c>
      <c r="H43" s="45">
        <v>3</v>
      </c>
      <c r="I43" s="44"/>
      <c r="J43" s="45"/>
      <c r="K43" s="44"/>
      <c r="L43" s="45"/>
      <c r="M43" s="21">
        <f>SUM(C43:L43)/2</f>
        <v>7</v>
      </c>
      <c r="N43" s="22">
        <f>M43*30+O43</f>
        <v>210</v>
      </c>
      <c r="O43" s="22"/>
    </row>
    <row r="44" spans="1:15" ht="13.5" customHeight="1">
      <c r="A44" s="15">
        <v>2</v>
      </c>
      <c r="B44" s="112" t="s">
        <v>65</v>
      </c>
      <c r="C44" s="36">
        <v>1</v>
      </c>
      <c r="D44" s="10">
        <v>1</v>
      </c>
      <c r="E44" s="16">
        <v>3</v>
      </c>
      <c r="F44" s="10">
        <v>3</v>
      </c>
      <c r="G44" s="16">
        <v>2</v>
      </c>
      <c r="H44" s="10">
        <v>2</v>
      </c>
      <c r="I44" s="16"/>
      <c r="J44" s="10"/>
      <c r="K44" s="16"/>
      <c r="L44" s="10"/>
      <c r="M44" s="21">
        <f>SUM(C44:L44)/2</f>
        <v>6</v>
      </c>
      <c r="N44" s="22">
        <f>M44*30+O44</f>
        <v>180</v>
      </c>
      <c r="O44" s="22"/>
    </row>
    <row r="45" spans="1:15" ht="13.5" customHeight="1">
      <c r="A45" s="20">
        <v>3</v>
      </c>
      <c r="B45" s="113" t="s">
        <v>66</v>
      </c>
      <c r="C45" s="16"/>
      <c r="D45" s="10"/>
      <c r="E45" s="16"/>
      <c r="F45" s="10"/>
      <c r="G45" s="16"/>
      <c r="H45" s="10"/>
      <c r="I45" s="16">
        <v>3</v>
      </c>
      <c r="J45" s="10">
        <v>3</v>
      </c>
      <c r="K45" s="16"/>
      <c r="L45" s="10"/>
      <c r="M45" s="21">
        <f>SUM(C45:L45)/2</f>
        <v>3</v>
      </c>
      <c r="N45" s="22">
        <f>M45*30+O45</f>
        <v>90</v>
      </c>
      <c r="O45" s="22"/>
    </row>
    <row r="46" spans="1:15" ht="13.5" customHeight="1">
      <c r="A46" s="20">
        <v>4</v>
      </c>
      <c r="B46" s="113" t="s">
        <v>67</v>
      </c>
      <c r="C46" s="110"/>
      <c r="D46" s="111"/>
      <c r="E46" s="110">
        <v>2</v>
      </c>
      <c r="F46" s="111">
        <v>2</v>
      </c>
      <c r="G46" s="110">
        <v>2</v>
      </c>
      <c r="H46" s="111">
        <v>2</v>
      </c>
      <c r="I46" s="110">
        <v>4</v>
      </c>
      <c r="J46" s="111">
        <v>4</v>
      </c>
      <c r="K46" s="110">
        <v>8</v>
      </c>
      <c r="L46" s="111"/>
      <c r="M46" s="21">
        <f>SUM(C46:L46)/2</f>
        <v>12</v>
      </c>
      <c r="N46" s="22">
        <f>M46*30+O46</f>
        <v>360</v>
      </c>
      <c r="O46" s="22"/>
    </row>
    <row r="47" spans="1:15" ht="12.75">
      <c r="A47" s="159" t="s">
        <v>13</v>
      </c>
      <c r="B47" s="160"/>
      <c r="C47" s="54">
        <f aca="true" t="shared" si="7" ref="C47:N47">SUM(C43:C46)</f>
        <v>3</v>
      </c>
      <c r="D47" s="54">
        <f t="shared" si="7"/>
        <v>3</v>
      </c>
      <c r="E47" s="54">
        <f t="shared" si="7"/>
        <v>7</v>
      </c>
      <c r="F47" s="54">
        <f t="shared" si="7"/>
        <v>7</v>
      </c>
      <c r="G47" s="54">
        <f t="shared" si="7"/>
        <v>7</v>
      </c>
      <c r="H47" s="54">
        <f t="shared" si="7"/>
        <v>7</v>
      </c>
      <c r="I47" s="54">
        <f t="shared" si="7"/>
        <v>7</v>
      </c>
      <c r="J47" s="54">
        <f t="shared" si="7"/>
        <v>7</v>
      </c>
      <c r="K47" s="54">
        <f t="shared" si="7"/>
        <v>8</v>
      </c>
      <c r="L47" s="54">
        <f t="shared" si="7"/>
        <v>0</v>
      </c>
      <c r="M47" s="21">
        <f t="shared" si="7"/>
        <v>28</v>
      </c>
      <c r="N47" s="21">
        <f t="shared" si="7"/>
        <v>840</v>
      </c>
      <c r="O47" s="22"/>
    </row>
    <row r="48" spans="1:15" ht="30" customHeight="1" thickBot="1">
      <c r="A48" s="161" t="s">
        <v>16</v>
      </c>
      <c r="B48" s="162"/>
      <c r="C48" s="98">
        <f aca="true" t="shared" si="8" ref="C48:L48">SUM(C41+C47)</f>
        <v>11</v>
      </c>
      <c r="D48" s="98">
        <f t="shared" si="8"/>
        <v>11</v>
      </c>
      <c r="E48" s="98">
        <f t="shared" si="8"/>
        <v>13</v>
      </c>
      <c r="F48" s="98">
        <f t="shared" si="8"/>
        <v>13</v>
      </c>
      <c r="G48" s="98">
        <f t="shared" si="8"/>
        <v>12</v>
      </c>
      <c r="H48" s="98">
        <f t="shared" si="8"/>
        <v>12</v>
      </c>
      <c r="I48" s="98">
        <f t="shared" si="8"/>
        <v>13</v>
      </c>
      <c r="J48" s="98">
        <f t="shared" si="8"/>
        <v>13</v>
      </c>
      <c r="K48" s="98">
        <f t="shared" si="8"/>
        <v>14</v>
      </c>
      <c r="L48" s="98">
        <f t="shared" si="8"/>
        <v>0</v>
      </c>
      <c r="M48" s="99">
        <f>SUM(M41,M47)</f>
        <v>56</v>
      </c>
      <c r="N48" s="99">
        <f>SUM(N41+N47)</f>
        <v>1680</v>
      </c>
      <c r="O48" s="100"/>
    </row>
    <row r="49" spans="1:15" ht="23.25" customHeight="1" thickBot="1">
      <c r="A49" s="163" t="s">
        <v>42</v>
      </c>
      <c r="B49" s="164"/>
      <c r="C49" s="103">
        <f aca="true" t="shared" si="9" ref="C49:L49">C28+C32+C48</f>
        <v>34</v>
      </c>
      <c r="D49" s="103">
        <f t="shared" si="9"/>
        <v>34</v>
      </c>
      <c r="E49" s="103">
        <f t="shared" si="9"/>
        <v>35</v>
      </c>
      <c r="F49" s="103">
        <f t="shared" si="9"/>
        <v>35</v>
      </c>
      <c r="G49" s="103">
        <f t="shared" si="9"/>
        <v>36</v>
      </c>
      <c r="H49" s="103">
        <f t="shared" si="9"/>
        <v>36</v>
      </c>
      <c r="I49" s="103">
        <f t="shared" si="9"/>
        <v>35</v>
      </c>
      <c r="J49" s="103">
        <f t="shared" si="9"/>
        <v>35</v>
      </c>
      <c r="K49" s="103">
        <f t="shared" si="9"/>
        <v>29</v>
      </c>
      <c r="L49" s="103">
        <f t="shared" si="9"/>
        <v>25</v>
      </c>
      <c r="M49" s="104">
        <f>M28+M41+M47+M32</f>
        <v>167</v>
      </c>
      <c r="N49" s="104">
        <f>N28+N41+N47+N32</f>
        <v>5010</v>
      </c>
      <c r="O49" s="90"/>
    </row>
    <row r="50" spans="1:15" ht="23.25" customHeight="1">
      <c r="A50" s="175" t="s">
        <v>43</v>
      </c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7"/>
      <c r="M50" s="101"/>
      <c r="N50" s="101"/>
      <c r="O50" s="102"/>
    </row>
    <row r="51" spans="1:15" ht="27" customHeight="1" thickBot="1">
      <c r="A51" s="84">
        <v>1</v>
      </c>
      <c r="B51" s="114" t="s">
        <v>59</v>
      </c>
      <c r="C51" s="106"/>
      <c r="D51" s="106"/>
      <c r="E51" s="106"/>
      <c r="F51" s="106"/>
      <c r="G51" s="106"/>
      <c r="H51" s="106"/>
      <c r="I51" s="106"/>
      <c r="J51" s="106"/>
      <c r="K51" s="106">
        <v>2</v>
      </c>
      <c r="L51" s="106">
        <v>6</v>
      </c>
      <c r="M51" s="101">
        <f>SUM(C51:L51)/2</f>
        <v>4</v>
      </c>
      <c r="N51" s="105">
        <f>M51*30</f>
        <v>120</v>
      </c>
      <c r="O51" s="88"/>
    </row>
    <row r="52" spans="1:15" ht="16.5" customHeight="1" thickBot="1">
      <c r="A52" s="173" t="s">
        <v>44</v>
      </c>
      <c r="B52" s="174"/>
      <c r="C52" s="91">
        <f>C49+C51</f>
        <v>34</v>
      </c>
      <c r="D52" s="91">
        <f aca="true" t="shared" si="10" ref="D52:L52">D49+D51</f>
        <v>34</v>
      </c>
      <c r="E52" s="91">
        <f t="shared" si="10"/>
        <v>35</v>
      </c>
      <c r="F52" s="91">
        <f t="shared" si="10"/>
        <v>35</v>
      </c>
      <c r="G52" s="91">
        <f t="shared" si="10"/>
        <v>36</v>
      </c>
      <c r="H52" s="91">
        <f t="shared" si="10"/>
        <v>36</v>
      </c>
      <c r="I52" s="91">
        <f t="shared" si="10"/>
        <v>35</v>
      </c>
      <c r="J52" s="91">
        <f t="shared" si="10"/>
        <v>35</v>
      </c>
      <c r="K52" s="91">
        <f t="shared" si="10"/>
        <v>31</v>
      </c>
      <c r="L52" s="91">
        <f t="shared" si="10"/>
        <v>31</v>
      </c>
      <c r="M52" s="89">
        <f>M49+M51</f>
        <v>171</v>
      </c>
      <c r="N52" s="89">
        <f>M52*30</f>
        <v>5130</v>
      </c>
      <c r="O52" s="90"/>
    </row>
    <row r="53" spans="1:15" ht="15.75">
      <c r="A53" s="87" t="s">
        <v>46</v>
      </c>
      <c r="B53" s="86"/>
      <c r="C53" s="92"/>
      <c r="D53" s="92"/>
      <c r="E53" s="92"/>
      <c r="F53" s="92"/>
      <c r="G53" s="92"/>
      <c r="H53" s="92"/>
      <c r="I53" s="93"/>
      <c r="J53" s="93"/>
      <c r="K53" s="93"/>
      <c r="L53" s="93"/>
      <c r="M53" s="64"/>
      <c r="N53" s="64"/>
      <c r="O53" s="64"/>
    </row>
    <row r="54" spans="1:15" ht="15" customHeight="1">
      <c r="A54" s="1">
        <v>1</v>
      </c>
      <c r="B54" s="65" t="s">
        <v>29</v>
      </c>
      <c r="C54" s="94">
        <v>2</v>
      </c>
      <c r="D54" s="94">
        <v>2</v>
      </c>
      <c r="E54" s="94">
        <v>2</v>
      </c>
      <c r="F54" s="94">
        <v>2</v>
      </c>
      <c r="G54" s="94">
        <v>2</v>
      </c>
      <c r="H54" s="94">
        <v>2</v>
      </c>
      <c r="I54" s="95">
        <v>2</v>
      </c>
      <c r="J54" s="96">
        <v>2</v>
      </c>
      <c r="K54" s="96">
        <v>2</v>
      </c>
      <c r="L54" s="96">
        <v>2</v>
      </c>
      <c r="M54" s="64"/>
      <c r="N54" s="64"/>
      <c r="O54" s="64"/>
    </row>
    <row r="55" spans="1:15" ht="15" customHeight="1">
      <c r="A55" s="1">
        <v>2</v>
      </c>
      <c r="B55" s="65" t="s">
        <v>30</v>
      </c>
      <c r="C55" s="169" t="s">
        <v>31</v>
      </c>
      <c r="D55" s="170"/>
      <c r="E55" s="170"/>
      <c r="F55" s="170"/>
      <c r="G55" s="170"/>
      <c r="H55" s="170"/>
      <c r="I55" s="170"/>
      <c r="J55" s="171"/>
      <c r="K55" s="96">
        <v>0</v>
      </c>
      <c r="L55" s="96">
        <v>0</v>
      </c>
      <c r="M55" s="64"/>
      <c r="N55" s="64"/>
      <c r="O55" s="64"/>
    </row>
    <row r="56" spans="1:15" ht="27.75" customHeight="1">
      <c r="A56" s="172" t="s">
        <v>78</v>
      </c>
      <c r="B56" s="172"/>
      <c r="C56" s="116"/>
      <c r="D56" s="116"/>
      <c r="E56" s="116"/>
      <c r="F56" s="116"/>
      <c r="G56" s="116"/>
      <c r="H56" s="116"/>
      <c r="I56" s="116"/>
      <c r="J56" s="116"/>
      <c r="K56" s="116">
        <v>0.5</v>
      </c>
      <c r="L56" s="116">
        <v>0.5</v>
      </c>
      <c r="M56" s="21">
        <f>SUM(C56:L56)/2</f>
        <v>0.5</v>
      </c>
      <c r="N56" s="22">
        <f>M56*30+O56</f>
        <v>15</v>
      </c>
      <c r="O56" s="64"/>
    </row>
    <row r="57" spans="1:15" ht="15.75">
      <c r="A57" s="97"/>
      <c r="B57" s="97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85"/>
      <c r="N57" s="85"/>
      <c r="O57" s="85"/>
    </row>
    <row r="58" spans="1:15" ht="14.25">
      <c r="A58" s="5" t="s">
        <v>17</v>
      </c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5"/>
      <c r="N58" s="72"/>
      <c r="O58" s="72"/>
    </row>
    <row r="59" spans="1:15" ht="27.75" customHeight="1">
      <c r="A59" s="165" t="s">
        <v>45</v>
      </c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68"/>
    </row>
    <row r="60" spans="1:15" ht="7.5" customHeight="1" thickBot="1">
      <c r="A60" s="167"/>
      <c r="B60" s="168"/>
      <c r="C60" s="168"/>
      <c r="D60" s="168"/>
      <c r="E60" s="168"/>
      <c r="F60" s="168"/>
      <c r="G60" s="168"/>
      <c r="H60" s="168"/>
      <c r="I60" s="23"/>
      <c r="J60" s="23"/>
      <c r="K60" s="23"/>
      <c r="L60" s="23"/>
      <c r="M60" s="23"/>
      <c r="N60" s="26"/>
      <c r="O60" s="26"/>
    </row>
    <row r="61" spans="1:15" ht="13.5" thickBot="1">
      <c r="A61" s="5"/>
      <c r="B61" s="33" t="s">
        <v>25</v>
      </c>
      <c r="C61" s="73" t="s">
        <v>18</v>
      </c>
      <c r="D61" s="74" t="s">
        <v>19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12.75">
      <c r="A62" s="5"/>
      <c r="B62" s="27" t="s">
        <v>20</v>
      </c>
      <c r="C62" s="75">
        <v>0</v>
      </c>
      <c r="D62" s="28">
        <f>C62*40</f>
        <v>0</v>
      </c>
      <c r="E62" s="5"/>
      <c r="F62" s="5"/>
      <c r="G62" s="5"/>
      <c r="H62" s="5"/>
      <c r="I62" s="76"/>
      <c r="J62" s="5"/>
      <c r="K62" s="5"/>
      <c r="L62" s="5"/>
      <c r="M62" s="5"/>
      <c r="N62" s="5"/>
      <c r="O62" s="5"/>
    </row>
    <row r="63" spans="1:15" ht="12.75">
      <c r="A63" s="5"/>
      <c r="B63" s="29" t="s">
        <v>21</v>
      </c>
      <c r="C63" s="77">
        <v>0</v>
      </c>
      <c r="D63" s="30">
        <v>0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2.75">
      <c r="A64" s="5"/>
      <c r="B64" s="29" t="s">
        <v>22</v>
      </c>
      <c r="C64" s="31">
        <v>4</v>
      </c>
      <c r="D64" s="30">
        <v>140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2.75">
      <c r="A65" s="5"/>
      <c r="B65" s="29" t="s">
        <v>23</v>
      </c>
      <c r="C65" s="77">
        <v>4</v>
      </c>
      <c r="D65" s="30">
        <v>140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12.75">
      <c r="A66" s="5"/>
      <c r="B66" s="109" t="s">
        <v>51</v>
      </c>
      <c r="C66" s="107">
        <v>0</v>
      </c>
      <c r="D66" s="108">
        <v>0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13.5" thickBot="1">
      <c r="A67" s="5"/>
      <c r="B67" s="78" t="s">
        <v>24</v>
      </c>
      <c r="C67" s="79">
        <f>SUM(C62:C66)</f>
        <v>8</v>
      </c>
      <c r="D67" s="80">
        <f>SUM(D62:D66)</f>
        <v>280</v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12.75">
      <c r="A68" s="158" t="s">
        <v>54</v>
      </c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67"/>
    </row>
    <row r="69" spans="1:15" ht="12.75">
      <c r="A69" s="158" t="s">
        <v>55</v>
      </c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67"/>
    </row>
  </sheetData>
  <sheetProtection/>
  <mergeCells count="29">
    <mergeCell ref="A68:N68"/>
    <mergeCell ref="A69:N69"/>
    <mergeCell ref="A47:B47"/>
    <mergeCell ref="A48:B48"/>
    <mergeCell ref="A49:B49"/>
    <mergeCell ref="A59:N59"/>
    <mergeCell ref="A60:H60"/>
    <mergeCell ref="C55:J55"/>
    <mergeCell ref="A56:B56"/>
    <mergeCell ref="A52:B52"/>
    <mergeCell ref="A50:L50"/>
    <mergeCell ref="O8:O10"/>
    <mergeCell ref="C9:D9"/>
    <mergeCell ref="E9:F9"/>
    <mergeCell ref="G9:H9"/>
    <mergeCell ref="I9:J9"/>
    <mergeCell ref="N8:N10"/>
    <mergeCell ref="M8:M10"/>
    <mergeCell ref="C8:L8"/>
    <mergeCell ref="K9:L9"/>
    <mergeCell ref="A32:B32"/>
    <mergeCell ref="A33:N33"/>
    <mergeCell ref="A8:A10"/>
    <mergeCell ref="B8:B10"/>
    <mergeCell ref="A42:N42"/>
    <mergeCell ref="A41:B41"/>
    <mergeCell ref="A11:N11"/>
    <mergeCell ref="A28:B28"/>
    <mergeCell ref="A29:N29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</dc:creator>
  <cp:keywords/>
  <dc:description/>
  <cp:lastModifiedBy>Ania</cp:lastModifiedBy>
  <cp:lastPrinted>2021-08-04T11:24:30Z</cp:lastPrinted>
  <dcterms:created xsi:type="dcterms:W3CDTF">2012-01-09T22:56:51Z</dcterms:created>
  <dcterms:modified xsi:type="dcterms:W3CDTF">2021-09-05T17:47:47Z</dcterms:modified>
  <cp:category/>
  <cp:version/>
  <cp:contentType/>
  <cp:contentStatus/>
</cp:coreProperties>
</file>